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B032F40F-E9AD-461E-89A4-AD45A9F5C4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Cruda de Hechos" sheetId="1" r:id="rId1"/>
    <sheet name="Data Cruda de Afecciones " sheetId="2" r:id="rId2"/>
    <sheet name="Data de la Variables 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" l="1"/>
  <c r="D30" i="2"/>
  <c r="C30" i="2"/>
  <c r="D31" i="2"/>
  <c r="C31" i="2"/>
  <c r="B31" i="2"/>
  <c r="D32" i="2"/>
  <c r="C32" i="2"/>
  <c r="B32" i="2"/>
  <c r="B30" i="2"/>
  <c r="C17" i="3" l="1"/>
  <c r="C16" i="3"/>
  <c r="C18" i="3"/>
  <c r="B18" i="1"/>
  <c r="B96" i="1"/>
  <c r="B98" i="1"/>
  <c r="B17" i="1"/>
  <c r="B20" i="1"/>
  <c r="B101" i="1"/>
  <c r="C20" i="1"/>
  <c r="D20" i="1"/>
  <c r="B49" i="1"/>
  <c r="C49" i="1"/>
  <c r="D49" i="1"/>
  <c r="D42" i="1"/>
  <c r="C14" i="1"/>
  <c r="B10" i="1"/>
  <c r="D79" i="1"/>
  <c r="D77" i="1"/>
  <c r="D76" i="1"/>
  <c r="D80" i="1"/>
  <c r="D78" i="1"/>
  <c r="D75" i="1"/>
  <c r="D74" i="1"/>
  <c r="D73" i="1"/>
  <c r="D72" i="1"/>
  <c r="C79" i="1"/>
  <c r="C77" i="1"/>
  <c r="C76" i="1"/>
  <c r="C80" i="1"/>
  <c r="C78" i="1"/>
  <c r="C75" i="1"/>
  <c r="C74" i="1"/>
  <c r="C73" i="1"/>
  <c r="B79" i="1"/>
  <c r="B77" i="1"/>
  <c r="B76" i="1"/>
  <c r="B80" i="1"/>
  <c r="B78" i="1"/>
  <c r="B75" i="1"/>
  <c r="B74" i="1"/>
  <c r="B73" i="1"/>
  <c r="C72" i="1"/>
  <c r="B72" i="1"/>
  <c r="E73" i="1" l="1"/>
  <c r="E75" i="1"/>
  <c r="E77" i="1"/>
  <c r="E76" i="1"/>
  <c r="E80" i="1"/>
  <c r="E49" i="1"/>
  <c r="E74" i="1"/>
  <c r="E79" i="1"/>
  <c r="D14" i="1"/>
  <c r="C81" i="1"/>
  <c r="C82" i="1" s="1"/>
  <c r="C42" i="1"/>
  <c r="E78" i="1"/>
  <c r="B48" i="1"/>
  <c r="D46" i="1"/>
  <c r="D58" i="1"/>
  <c r="B58" i="1"/>
  <c r="B12" i="1"/>
  <c r="E72" i="1"/>
  <c r="D12" i="1"/>
  <c r="C40" i="1"/>
  <c r="B38" i="1"/>
  <c r="C39" i="1"/>
  <c r="B41" i="1"/>
  <c r="B43" i="1"/>
  <c r="D19" i="1"/>
  <c r="D10" i="2"/>
  <c r="C46" i="1"/>
  <c r="B81" i="1"/>
  <c r="B9" i="1"/>
  <c r="C38" i="1"/>
  <c r="B39" i="1"/>
  <c r="C41" i="1"/>
  <c r="B8" i="1"/>
  <c r="C43" i="1"/>
  <c r="B47" i="1"/>
  <c r="E20" i="1"/>
  <c r="C37" i="1"/>
  <c r="C36" i="1"/>
  <c r="B64" i="1"/>
  <c r="D64" i="1"/>
  <c r="D81" i="1"/>
  <c r="D82" i="1" s="1"/>
  <c r="C9" i="1"/>
  <c r="D38" i="1"/>
  <c r="D11" i="1"/>
  <c r="D41" i="1"/>
  <c r="C8" i="1"/>
  <c r="D43" i="1"/>
  <c r="B95" i="1"/>
  <c r="B16" i="1"/>
  <c r="C47" i="1"/>
  <c r="B14" i="2"/>
  <c r="C18" i="1"/>
  <c r="B46" i="1"/>
  <c r="B10" i="2"/>
  <c r="B13" i="3"/>
  <c r="C12" i="1"/>
  <c r="B44" i="1"/>
  <c r="B66" i="1"/>
  <c r="D66" i="1"/>
  <c r="D9" i="1"/>
  <c r="C11" i="1"/>
  <c r="D8" i="1"/>
  <c r="C16" i="1"/>
  <c r="D47" i="1"/>
  <c r="C21" i="1"/>
  <c r="D14" i="2"/>
  <c r="D18" i="1"/>
  <c r="D27" i="2"/>
  <c r="D40" i="1"/>
  <c r="B13" i="1"/>
  <c r="B61" i="1"/>
  <c r="D61" i="1"/>
  <c r="B62" i="1"/>
  <c r="D62" i="1"/>
  <c r="B40" i="1"/>
  <c r="B37" i="1"/>
  <c r="B11" i="1"/>
  <c r="B36" i="1"/>
  <c r="D16" i="1"/>
  <c r="D21" i="1"/>
  <c r="B42" i="1"/>
  <c r="B27" i="2"/>
  <c r="C13" i="3"/>
  <c r="C10" i="2"/>
  <c r="D59" i="1"/>
  <c r="B59" i="1"/>
  <c r="D37" i="1"/>
  <c r="C10" i="1"/>
  <c r="C13" i="1"/>
  <c r="D36" i="1"/>
  <c r="C15" i="1"/>
  <c r="C44" i="1"/>
  <c r="C48" i="1"/>
  <c r="B14" i="1"/>
  <c r="C14" i="2"/>
  <c r="C27" i="2"/>
  <c r="D67" i="1"/>
  <c r="B67" i="1"/>
  <c r="B63" i="1"/>
  <c r="D63" i="1"/>
  <c r="B60" i="1"/>
  <c r="D60" i="1"/>
  <c r="B65" i="1"/>
  <c r="D65" i="1"/>
  <c r="D10" i="1"/>
  <c r="D39" i="1"/>
  <c r="D13" i="1"/>
  <c r="D15" i="1"/>
  <c r="D44" i="1"/>
  <c r="C19" i="1"/>
  <c r="D48" i="1"/>
  <c r="E30" i="2"/>
  <c r="E42" i="1" l="1"/>
  <c r="E14" i="1"/>
  <c r="E46" i="1"/>
  <c r="G13" i="3"/>
  <c r="E16" i="3"/>
  <c r="D16" i="3"/>
  <c r="D13" i="3"/>
  <c r="E18" i="1"/>
  <c r="E14" i="2"/>
  <c r="B17" i="3"/>
  <c r="E13" i="3"/>
  <c r="E10" i="1"/>
  <c r="E13" i="1"/>
  <c r="B99" i="1"/>
  <c r="E81" i="1"/>
  <c r="E82" i="1" s="1"/>
  <c r="F81" i="1" s="1"/>
  <c r="E39" i="1"/>
  <c r="C11" i="2"/>
  <c r="E47" i="1"/>
  <c r="B68" i="1"/>
  <c r="C25" i="2"/>
  <c r="D25" i="2"/>
  <c r="B8" i="2"/>
  <c r="C12" i="2"/>
  <c r="D15" i="2"/>
  <c r="E16" i="1"/>
  <c r="D68" i="1"/>
  <c r="D8" i="2"/>
  <c r="B12" i="3"/>
  <c r="B9" i="2"/>
  <c r="B14" i="3"/>
  <c r="B11" i="2"/>
  <c r="B29" i="2"/>
  <c r="C15" i="3"/>
  <c r="E36" i="1"/>
  <c r="D45" i="1"/>
  <c r="D50" i="1" s="1"/>
  <c r="D13" i="2"/>
  <c r="B13" i="2"/>
  <c r="C14" i="3"/>
  <c r="B28" i="2"/>
  <c r="C15" i="2"/>
  <c r="E40" i="1"/>
  <c r="E38" i="1"/>
  <c r="C45" i="1"/>
  <c r="C50" i="1" s="1"/>
  <c r="D28" i="2"/>
  <c r="B15" i="3"/>
  <c r="B12" i="2"/>
  <c r="F13" i="3"/>
  <c r="H13" i="3" a="1"/>
  <c r="H13" i="3" s="1"/>
  <c r="E11" i="1"/>
  <c r="E43" i="1"/>
  <c r="B82" i="1"/>
  <c r="D26" i="2"/>
  <c r="C11" i="3"/>
  <c r="B25" i="2"/>
  <c r="C12" i="3"/>
  <c r="B26" i="2"/>
  <c r="D11" i="2"/>
  <c r="E27" i="2"/>
  <c r="E10" i="2"/>
  <c r="E8" i="1"/>
  <c r="E9" i="1"/>
  <c r="E48" i="1"/>
  <c r="C29" i="2"/>
  <c r="D18" i="3"/>
  <c r="B45" i="1"/>
  <c r="B50" i="1" s="1"/>
  <c r="C26" i="2"/>
  <c r="C28" i="2"/>
  <c r="D12" i="2"/>
  <c r="E37" i="1"/>
  <c r="D17" i="1"/>
  <c r="D22" i="1" s="1"/>
  <c r="C17" i="1"/>
  <c r="C13" i="2"/>
  <c r="D11" i="3"/>
  <c r="C8" i="2"/>
  <c r="D9" i="2"/>
  <c r="C9" i="2"/>
  <c r="D29" i="2"/>
  <c r="B15" i="2"/>
  <c r="E44" i="1"/>
  <c r="E41" i="1"/>
  <c r="E12" i="1"/>
  <c r="B93" i="1"/>
  <c r="B92" i="1"/>
  <c r="B91" i="1"/>
  <c r="B90" i="1"/>
  <c r="C65" i="1"/>
  <c r="E65" i="1" s="1"/>
  <c r="C63" i="1"/>
  <c r="E63" i="1" s="1"/>
  <c r="C62" i="1"/>
  <c r="E62" i="1" s="1"/>
  <c r="C66" i="1"/>
  <c r="E66" i="1" s="1"/>
  <c r="C64" i="1"/>
  <c r="E64" i="1" s="1"/>
  <c r="C61" i="1"/>
  <c r="E61" i="1" s="1"/>
  <c r="C60" i="1"/>
  <c r="E60" i="1" s="1"/>
  <c r="C59" i="1"/>
  <c r="E59" i="1" s="1"/>
  <c r="C58" i="1"/>
  <c r="E58" i="1" s="1"/>
  <c r="B18" i="3" l="1"/>
  <c r="E15" i="3"/>
  <c r="B16" i="3"/>
  <c r="G16" i="3" s="1"/>
  <c r="G11" i="3"/>
  <c r="F11" i="3"/>
  <c r="E11" i="3"/>
  <c r="E12" i="3"/>
  <c r="D17" i="3"/>
  <c r="E17" i="3"/>
  <c r="D15" i="3"/>
  <c r="D12" i="3"/>
  <c r="E14" i="3"/>
  <c r="D14" i="3"/>
  <c r="E18" i="3"/>
  <c r="B19" i="1"/>
  <c r="E19" i="1" s="1"/>
  <c r="B97" i="1"/>
  <c r="E15" i="2"/>
  <c r="E25" i="2"/>
  <c r="F17" i="3"/>
  <c r="H17" i="3" a="1"/>
  <c r="H17" i="3" s="1"/>
  <c r="E11" i="2"/>
  <c r="E32" i="2"/>
  <c r="B21" i="1"/>
  <c r="E21" i="1" s="1"/>
  <c r="B100" i="1"/>
  <c r="H11" i="3" a="1"/>
  <c r="H11" i="3" s="1"/>
  <c r="E28" i="2"/>
  <c r="E31" i="2"/>
  <c r="F18" i="3"/>
  <c r="H18" i="3" a="1"/>
  <c r="H18" i="3" s="1"/>
  <c r="F14" i="3"/>
  <c r="H14" i="3" a="1"/>
  <c r="H14" i="3" s="1"/>
  <c r="E13" i="2"/>
  <c r="E12" i="2"/>
  <c r="E8" i="2"/>
  <c r="C67" i="1"/>
  <c r="E67" i="1" s="1"/>
  <c r="E68" i="1" s="1"/>
  <c r="E17" i="1"/>
  <c r="E45" i="1"/>
  <c r="E50" i="1" s="1"/>
  <c r="E26" i="2"/>
  <c r="F15" i="3"/>
  <c r="H15" i="3" a="1"/>
  <c r="H15" i="3" s="1"/>
  <c r="E9" i="2"/>
  <c r="B94" i="1"/>
  <c r="B15" i="1"/>
  <c r="F72" i="1"/>
  <c r="F75" i="1"/>
  <c r="F73" i="1"/>
  <c r="F77" i="1"/>
  <c r="F74" i="1"/>
  <c r="F79" i="1"/>
  <c r="F80" i="1"/>
  <c r="F78" i="1"/>
  <c r="F76" i="1"/>
  <c r="F12" i="3"/>
  <c r="G12" i="3"/>
  <c r="H12" i="3" a="1"/>
  <c r="H12" i="3" s="1"/>
  <c r="C22" i="1"/>
  <c r="E29" i="2"/>
  <c r="B102" i="1" l="1"/>
  <c r="C92" i="1" s="1"/>
  <c r="H16" i="3" a="1"/>
  <c r="H16" i="3" s="1"/>
  <c r="F16" i="3"/>
  <c r="F38" i="1"/>
  <c r="F40" i="1"/>
  <c r="F36" i="1"/>
  <c r="F67" i="1"/>
  <c r="F62" i="1"/>
  <c r="F60" i="1"/>
  <c r="F59" i="1"/>
  <c r="F64" i="1"/>
  <c r="F61" i="1"/>
  <c r="F65" i="1"/>
  <c r="F58" i="1"/>
  <c r="F66" i="1"/>
  <c r="F63" i="1"/>
  <c r="F44" i="1"/>
  <c r="F49" i="1"/>
  <c r="F39" i="1"/>
  <c r="F46" i="1"/>
  <c r="F42" i="1"/>
  <c r="C68" i="1"/>
  <c r="F43" i="1"/>
  <c r="F41" i="1"/>
  <c r="E15" i="1"/>
  <c r="B22" i="1"/>
  <c r="C96" i="1"/>
  <c r="F82" i="1"/>
  <c r="F48" i="1"/>
  <c r="F37" i="1"/>
  <c r="F45" i="1"/>
  <c r="F47" i="1"/>
  <c r="C91" i="1" l="1"/>
  <c r="C101" i="1"/>
  <c r="C93" i="1"/>
  <c r="C98" i="1"/>
  <c r="C94" i="1"/>
  <c r="C90" i="1"/>
  <c r="C95" i="1"/>
  <c r="C100" i="1"/>
  <c r="C99" i="1"/>
  <c r="C97" i="1"/>
  <c r="F50" i="1"/>
  <c r="F68" i="1"/>
  <c r="E22" i="1"/>
  <c r="C102" i="1"/>
  <c r="F17" i="1" l="1"/>
  <c r="F13" i="1"/>
  <c r="F18" i="1"/>
  <c r="F14" i="1"/>
  <c r="F10" i="1"/>
  <c r="F20" i="1"/>
  <c r="F11" i="1"/>
  <c r="F8" i="1"/>
  <c r="F9" i="1"/>
  <c r="F16" i="1"/>
  <c r="F12" i="1"/>
  <c r="F19" i="1"/>
  <c r="F21" i="1"/>
  <c r="F15" i="1"/>
  <c r="F2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<sst xmlns="http://schemas.openxmlformats.org/spreadsheetml/2006/main" count="144" uniqueCount="70">
  <si>
    <t>Incendios</t>
  </si>
  <si>
    <t>Sismos</t>
  </si>
  <si>
    <t>%</t>
  </si>
  <si>
    <t xml:space="preserve">Total </t>
  </si>
  <si>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</si>
  <si>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</si>
  <si>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</si>
  <si>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</si>
  <si>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</si>
  <si>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</si>
  <si>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 xml:space="preserve">   AFECCIONES</t>
  </si>
  <si>
    <t>VARIABLES</t>
  </si>
  <si>
    <t>Frecuencia</t>
  </si>
  <si>
    <t>Diferencia</t>
  </si>
  <si>
    <t>Absoluta</t>
  </si>
  <si>
    <t>Porcentual</t>
  </si>
  <si>
    <t>PERIODO 1-
PERIODO 2</t>
  </si>
  <si>
    <t xml:space="preserve"> Hechos</t>
  </si>
  <si>
    <t>1er TRIMESTRE 2021</t>
  </si>
  <si>
    <t>2do TRIMESTRE 2022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</si>
  <si>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</si>
  <si>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</si>
  <si>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Inundaciones Urbanas</t>
  </si>
  <si>
    <t>Búsqueda y Rescate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</si>
  <si>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</si>
  <si>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</si>
  <si>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</si>
  <si>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t>Atenciones Prehospitalaria</t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</si>
  <si>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</si>
  <si>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t>Aumento de Cauce</t>
  </si>
  <si>
    <t>Ventarron</t>
  </si>
  <si>
    <t>TOTAL</t>
  </si>
  <si>
    <t>Personas Lesionadas</t>
  </si>
  <si>
    <t>Viviendas afectadas (inundadas, anegadas, colapsada)</t>
  </si>
  <si>
    <t>3er TRIMESTRE 2022</t>
  </si>
  <si>
    <t>DATOS DE LAS INCIDENCIAS - SALA DE SITUACIONES</t>
  </si>
  <si>
    <t>ENERO</t>
  </si>
  <si>
    <t>FEBRERO</t>
  </si>
  <si>
    <t>MARZO</t>
  </si>
  <si>
    <t>HECHOS</t>
  </si>
  <si>
    <t>Recuperaciones de cadáveres</t>
  </si>
  <si>
    <t>Accidentes de tránsito</t>
  </si>
  <si>
    <t>Otras novedades</t>
  </si>
  <si>
    <t>Desbordamientos de ríos</t>
  </si>
  <si>
    <t>Caídas de árboles</t>
  </si>
  <si>
    <t>Deslizamientos de tierra</t>
  </si>
  <si>
    <t xml:space="preserve">ENERO </t>
  </si>
  <si>
    <t>ABRIL</t>
  </si>
  <si>
    <t>MAYO</t>
  </si>
  <si>
    <t>JUNIO</t>
  </si>
  <si>
    <t>Rescate Acuatico</t>
  </si>
  <si>
    <t>Asistencia 9-1-1</t>
  </si>
  <si>
    <t>Asistencia Otras Instituciones</t>
  </si>
  <si>
    <t>Capacitación</t>
  </si>
  <si>
    <t>Donaciones</t>
  </si>
  <si>
    <t>Fumigación</t>
  </si>
  <si>
    <t>Levantamiento de Cadaver</t>
  </si>
  <si>
    <t>Operativos Medicos</t>
  </si>
  <si>
    <t>Participacion Eventos</t>
  </si>
  <si>
    <t>Otras Novedades</t>
  </si>
  <si>
    <t xml:space="preserve">MAYO </t>
  </si>
  <si>
    <t>Actos Civicos</t>
  </si>
  <si>
    <t>FERBERO</t>
  </si>
  <si>
    <t>ACCIONES</t>
  </si>
  <si>
    <t>Otras Acciones</t>
  </si>
  <si>
    <t>Asistencia Prehospitalaria</t>
  </si>
  <si>
    <t>4to TRIMESTRE 2022</t>
  </si>
  <si>
    <t>HECHOS Y ACCIONES</t>
  </si>
  <si>
    <t>Variación</t>
  </si>
  <si>
    <t>VARIACION DE LAS VARIABLES A MEDIR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</si>
</sst>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.5"/>
      <color theme="1"/>
      <name val="Trebuchet MS"/>
      <family val="2"/>
    </font>
    <font>
      <b/>
      <sz val="9.5"/>
      <color rgb="FF000000"/>
      <name val="Trebuchet MS"/>
      <family val="2"/>
    </font>
    <font>
      <b/>
      <sz val="9.5"/>
      <color theme="1"/>
      <name val="Trebuchet MS"/>
      <family val="2"/>
    </font>
    <font>
      <b/>
      <sz val="14"/>
      <color theme="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sz val="9.5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3" xfId="0" applyFont="1" applyBorder="1"/>
    <xf numFmtId="0" fontId="3" fillId="0" borderId="3" xfId="0" applyFont="1" applyBorder="1"/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9" fontId="14" fillId="2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/>
    <xf numFmtId="9" fontId="3" fillId="0" borderId="3" xfId="0" applyNumberFormat="1" applyFont="1" applyBorder="1"/>
    <xf numFmtId="10" fontId="6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9" fillId="2" borderId="0" xfId="0" applyFont="1" applyFill="1" applyAlignment="1">
      <alignment horizontal="center" vertical="center" wrapText="1"/>
    </xf>
    <xf numFmtId="0" fontId="3" fillId="0" borderId="3" xfId="0" applyFont="1" applyBorder="1"/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827512</xdr:colOff>
      <xdr:row>5</xdr:row>
      <xdr:rowOff>65405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6</xdr:col>
      <xdr:colOff>38100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302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0</xdr:colOff>
      <xdr:row>29</xdr:row>
      <xdr:rowOff>0</xdr:rowOff>
    </xdr:from>
    <xdr:ext cx="827512" cy="79692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28</xdr:row>
      <xdr:rowOff>0</xdr:rowOff>
    </xdr:from>
    <xdr:ext cx="1200150" cy="104838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640" y="0"/>
          <a:ext cx="120015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6</xdr:col>
      <xdr:colOff>171450</xdr:colOff>
      <xdr:row>5</xdr:row>
      <xdr:rowOff>133985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302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0</xdr:colOff>
      <xdr:row>17</xdr:row>
      <xdr:rowOff>160020</xdr:rowOff>
    </xdr:from>
    <xdr:ext cx="827512" cy="7969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17</xdr:row>
      <xdr:rowOff>0</xdr:rowOff>
    </xdr:from>
    <xdr:ext cx="1207770" cy="104838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9496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175260</xdr:colOff>
      <xdr:row>0</xdr:row>
      <xdr:rowOff>0</xdr:rowOff>
    </xdr:from>
    <xdr:to>
      <xdr:col>7</xdr:col>
      <xdr:colOff>0</xdr:colOff>
      <xdr:row>5</xdr:row>
      <xdr:rowOff>133985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8734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.reyes/Desktop/ESTADISTICAS%20DASHBOARD/EXCEL%20FORMULARIO%2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ey"/>
      <sheetName val="TEMPORADA CICLONICA"/>
      <sheetName val="SEMANA SANTA"/>
    </sheetNames>
    <sheetDataSet>
      <sheetData sheetId="0">
        <row r="3">
          <cell r="AD3">
            <v>7</v>
          </cell>
          <cell r="AE3">
            <v>1</v>
          </cell>
          <cell r="AH3">
            <v>0</v>
          </cell>
          <cell r="AI3">
            <v>0</v>
          </cell>
          <cell r="AJ3">
            <v>0</v>
          </cell>
        </row>
        <row r="4">
          <cell r="AD4">
            <v>214</v>
          </cell>
          <cell r="AE4">
            <v>20</v>
          </cell>
          <cell r="AH4">
            <v>37</v>
          </cell>
          <cell r="AI4">
            <v>46</v>
          </cell>
          <cell r="AJ4">
            <v>39</v>
          </cell>
        </row>
        <row r="5">
          <cell r="AD5">
            <v>67</v>
          </cell>
          <cell r="AE5">
            <v>4</v>
          </cell>
          <cell r="AH5">
            <v>20</v>
          </cell>
          <cell r="AI5">
            <v>3</v>
          </cell>
          <cell r="AJ5">
            <v>0</v>
          </cell>
        </row>
        <row r="6">
          <cell r="AE6">
            <v>5</v>
          </cell>
          <cell r="AF6">
            <v>3</v>
          </cell>
          <cell r="AG6">
            <v>5</v>
          </cell>
          <cell r="AH6">
            <v>4</v>
          </cell>
          <cell r="AI6">
            <v>2</v>
          </cell>
          <cell r="AJ6">
            <v>7</v>
          </cell>
        </row>
        <row r="7">
          <cell r="AD7">
            <v>197</v>
          </cell>
          <cell r="AE7">
            <v>10</v>
          </cell>
          <cell r="AH7">
            <v>18</v>
          </cell>
          <cell r="AI7">
            <v>38</v>
          </cell>
          <cell r="AJ7">
            <v>28</v>
          </cell>
        </row>
        <row r="8">
          <cell r="AD8">
            <v>38</v>
          </cell>
          <cell r="AE8">
            <v>7</v>
          </cell>
          <cell r="AH8">
            <v>8</v>
          </cell>
          <cell r="AI8">
            <v>7</v>
          </cell>
          <cell r="AJ8">
            <v>4</v>
          </cell>
        </row>
        <row r="9">
          <cell r="AD9">
            <v>198</v>
          </cell>
          <cell r="AE9">
            <v>39</v>
          </cell>
          <cell r="AH9">
            <v>18</v>
          </cell>
          <cell r="AI9">
            <v>22</v>
          </cell>
          <cell r="AJ9">
            <v>7</v>
          </cell>
        </row>
        <row r="10">
          <cell r="AD10">
            <v>20</v>
          </cell>
          <cell r="AE10">
            <v>1</v>
          </cell>
          <cell r="AH10">
            <v>0</v>
          </cell>
          <cell r="AI10">
            <v>1</v>
          </cell>
          <cell r="AJ10">
            <v>6</v>
          </cell>
        </row>
        <row r="11">
          <cell r="AD11">
            <v>117</v>
          </cell>
          <cell r="AE11">
            <v>1</v>
          </cell>
          <cell r="AH11">
            <v>19</v>
          </cell>
          <cell r="AI11">
            <v>7</v>
          </cell>
          <cell r="AJ11">
            <v>36</v>
          </cell>
        </row>
        <row r="12">
          <cell r="AD12">
            <v>6</v>
          </cell>
          <cell r="AE12">
            <v>0</v>
          </cell>
          <cell r="AH12">
            <v>1</v>
          </cell>
          <cell r="AI12">
            <v>0</v>
          </cell>
          <cell r="AJ12">
            <v>2</v>
          </cell>
        </row>
        <row r="13">
          <cell r="AD13">
            <v>11</v>
          </cell>
          <cell r="AE13">
            <v>0</v>
          </cell>
          <cell r="AH13">
            <v>2</v>
          </cell>
          <cell r="AI13">
            <v>6</v>
          </cell>
          <cell r="AJ13">
            <v>1</v>
          </cell>
        </row>
        <row r="14"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I16">
            <v>0</v>
          </cell>
        </row>
        <row r="18">
          <cell r="AD18">
            <v>2</v>
          </cell>
          <cell r="AE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D19">
            <v>72</v>
          </cell>
          <cell r="AE19">
            <v>0</v>
          </cell>
          <cell r="AG19">
            <v>9</v>
          </cell>
          <cell r="AH19">
            <v>48</v>
          </cell>
          <cell r="AI19">
            <v>7</v>
          </cell>
        </row>
        <row r="22">
          <cell r="AD22">
            <v>137</v>
          </cell>
          <cell r="AE22">
            <v>11</v>
          </cell>
          <cell r="AF22">
            <v>10</v>
          </cell>
          <cell r="AG22">
            <v>7</v>
          </cell>
          <cell r="AH22">
            <v>86</v>
          </cell>
          <cell r="AI22">
            <v>10</v>
          </cell>
          <cell r="AJ22">
            <v>12</v>
          </cell>
        </row>
        <row r="23">
          <cell r="AD23">
            <v>55</v>
          </cell>
          <cell r="AE23">
            <v>8</v>
          </cell>
          <cell r="AF23">
            <v>7</v>
          </cell>
          <cell r="AG23">
            <v>22</v>
          </cell>
          <cell r="AH23">
            <v>8</v>
          </cell>
          <cell r="AI23">
            <v>6</v>
          </cell>
          <cell r="AJ23">
            <v>5</v>
          </cell>
        </row>
        <row r="24">
          <cell r="AD24">
            <v>48</v>
          </cell>
          <cell r="AE24">
            <v>1</v>
          </cell>
          <cell r="AF24">
            <v>0</v>
          </cell>
          <cell r="AG24">
            <v>1</v>
          </cell>
          <cell r="AH24">
            <v>8</v>
          </cell>
          <cell r="AI24">
            <v>25</v>
          </cell>
          <cell r="AJ24">
            <v>13</v>
          </cell>
        </row>
        <row r="25">
          <cell r="AD25">
            <v>16</v>
          </cell>
          <cell r="AE25">
            <v>1</v>
          </cell>
          <cell r="AF25">
            <v>4</v>
          </cell>
          <cell r="AG25">
            <v>0</v>
          </cell>
          <cell r="AH25">
            <v>3</v>
          </cell>
          <cell r="AI25">
            <v>6</v>
          </cell>
          <cell r="AJ25">
            <v>2</v>
          </cell>
        </row>
        <row r="26">
          <cell r="AD26">
            <v>34</v>
          </cell>
          <cell r="AF26">
            <v>0</v>
          </cell>
          <cell r="AG26">
            <v>1</v>
          </cell>
          <cell r="AH26">
            <v>5</v>
          </cell>
          <cell r="AI26">
            <v>19</v>
          </cell>
          <cell r="AJ26">
            <v>9</v>
          </cell>
        </row>
        <row r="27"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AD28">
            <v>47</v>
          </cell>
          <cell r="AF28">
            <v>2</v>
          </cell>
          <cell r="AG28">
            <v>1</v>
          </cell>
          <cell r="AH28">
            <v>10</v>
          </cell>
          <cell r="AI28">
            <v>16</v>
          </cell>
          <cell r="AJ28">
            <v>15</v>
          </cell>
        </row>
        <row r="29">
          <cell r="AD29">
            <v>34</v>
          </cell>
          <cell r="AF29">
            <v>0</v>
          </cell>
          <cell r="AG29">
            <v>0</v>
          </cell>
          <cell r="AH29">
            <v>5</v>
          </cell>
          <cell r="AI29">
            <v>21</v>
          </cell>
          <cell r="AJ29">
            <v>8</v>
          </cell>
        </row>
        <row r="30">
          <cell r="AD30">
            <v>8</v>
          </cell>
          <cell r="AF30">
            <v>0</v>
          </cell>
          <cell r="AG30">
            <v>0</v>
          </cell>
          <cell r="AH30">
            <v>1</v>
          </cell>
          <cell r="AI30">
            <v>2</v>
          </cell>
          <cell r="AJ30">
            <v>5</v>
          </cell>
        </row>
        <row r="31">
          <cell r="AD31">
            <v>522</v>
          </cell>
          <cell r="AF31">
            <v>2</v>
          </cell>
          <cell r="AG31">
            <v>26</v>
          </cell>
          <cell r="AH31">
            <v>86</v>
          </cell>
          <cell r="AI31">
            <v>7</v>
          </cell>
          <cell r="AJ31">
            <v>2</v>
          </cell>
        </row>
        <row r="32">
          <cell r="AD32">
            <v>5</v>
          </cell>
          <cell r="AF32">
            <v>0</v>
          </cell>
          <cell r="AG32">
            <v>0</v>
          </cell>
          <cell r="AH32">
            <v>5</v>
          </cell>
          <cell r="AI32">
            <v>0</v>
          </cell>
          <cell r="AJ32">
            <v>0</v>
          </cell>
        </row>
        <row r="33">
          <cell r="AD33">
            <v>0</v>
          </cell>
          <cell r="AF33">
            <v>0</v>
          </cell>
          <cell r="AG33">
            <v>0</v>
          </cell>
          <cell r="AH33">
            <v>2</v>
          </cell>
          <cell r="AI33">
            <v>0</v>
          </cell>
          <cell r="AJ33">
            <v>0</v>
          </cell>
        </row>
        <row r="34">
          <cell r="AD34">
            <v>1</v>
          </cell>
          <cell r="AF34">
            <v>0</v>
          </cell>
          <cell r="AG34">
            <v>0</v>
          </cell>
          <cell r="AH34">
            <v>1</v>
          </cell>
          <cell r="AI34">
            <v>0</v>
          </cell>
          <cell r="AJ34">
            <v>0</v>
          </cell>
        </row>
        <row r="35">
          <cell r="AD35">
            <v>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</row>
        <row r="36">
          <cell r="AE36">
            <v>17</v>
          </cell>
          <cell r="AF36">
            <v>20</v>
          </cell>
          <cell r="AG36">
            <v>44</v>
          </cell>
          <cell r="AH36">
            <v>207</v>
          </cell>
          <cell r="AI36">
            <v>41</v>
          </cell>
          <cell r="AJ36">
            <v>47</v>
          </cell>
        </row>
        <row r="37">
          <cell r="AE37">
            <v>8</v>
          </cell>
          <cell r="AF37">
            <v>8</v>
          </cell>
          <cell r="AG37">
            <v>8</v>
          </cell>
          <cell r="AH37">
            <v>22</v>
          </cell>
          <cell r="AI37">
            <v>6</v>
          </cell>
          <cell r="AJ37">
            <v>14</v>
          </cell>
        </row>
        <row r="38">
          <cell r="AE38">
            <v>1</v>
          </cell>
          <cell r="AF38">
            <v>2</v>
          </cell>
          <cell r="AG38">
            <v>3</v>
          </cell>
          <cell r="AH38">
            <v>1</v>
          </cell>
          <cell r="AI38">
            <v>0</v>
          </cell>
          <cell r="AJ38">
            <v>4</v>
          </cell>
        </row>
        <row r="39">
          <cell r="AE39">
            <v>0</v>
          </cell>
          <cell r="AF39">
            <v>0</v>
          </cell>
          <cell r="AG39">
            <v>0</v>
          </cell>
          <cell r="AH39">
            <v>19</v>
          </cell>
          <cell r="AI39">
            <v>53</v>
          </cell>
          <cell r="AJ39">
            <v>911</v>
          </cell>
        </row>
        <row r="40"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E42">
            <v>0</v>
          </cell>
          <cell r="AF42">
            <v>0</v>
          </cell>
          <cell r="AG42">
            <v>0</v>
          </cell>
          <cell r="AH42">
            <v>3</v>
          </cell>
          <cell r="AI42">
            <v>2</v>
          </cell>
          <cell r="AJ42">
            <v>13</v>
          </cell>
        </row>
        <row r="43">
          <cell r="AE43">
            <v>3</v>
          </cell>
          <cell r="AF43">
            <v>39</v>
          </cell>
          <cell r="AG43">
            <v>4</v>
          </cell>
          <cell r="AH43">
            <v>59</v>
          </cell>
          <cell r="AI43">
            <v>359</v>
          </cell>
          <cell r="AJ43">
            <v>268</v>
          </cell>
        </row>
        <row r="44">
          <cell r="AD44">
            <v>13</v>
          </cell>
          <cell r="AF44">
            <v>0</v>
          </cell>
          <cell r="AG44">
            <v>1</v>
          </cell>
          <cell r="AH44">
            <v>1</v>
          </cell>
          <cell r="AI44">
            <v>8</v>
          </cell>
          <cell r="AJ44">
            <v>2</v>
          </cell>
        </row>
        <row r="45">
          <cell r="AD45">
            <v>16</v>
          </cell>
          <cell r="AF45">
            <v>0</v>
          </cell>
          <cell r="AG45">
            <v>3</v>
          </cell>
          <cell r="AH45">
            <v>10</v>
          </cell>
          <cell r="AI45">
            <v>1</v>
          </cell>
          <cell r="AJ45">
            <v>1</v>
          </cell>
        </row>
        <row r="46">
          <cell r="AD46">
            <v>9</v>
          </cell>
          <cell r="AF46">
            <v>0</v>
          </cell>
          <cell r="AG46">
            <v>2</v>
          </cell>
          <cell r="AH46">
            <v>1</v>
          </cell>
          <cell r="AI46">
            <v>2</v>
          </cell>
          <cell r="AJ46">
            <v>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"/>
  <sheetViews>
    <sheetView tabSelected="1" zoomScale="85" zoomScaleNormal="85" workbookViewId="0">
      <selection activeCell="K65" sqref="K65"/>
    </sheetView>
  </sheetViews>
  <sheetFormatPr baseColWidth="10" defaultColWidth="11.5703125" defaultRowHeight="15" x14ac:dyDescent="0.25"/>
  <cols>
    <col min="1" max="1" width="29.140625" style="9" bestFit="1" customWidth="1"/>
    <col min="2" max="2" width="12" style="9" bestFit="1" customWidth="1"/>
    <col min="3" max="3" width="15.28515625" style="9" bestFit="1" customWidth="1"/>
    <col min="4" max="4" width="15.7109375" style="9" bestFit="1" customWidth="1"/>
    <col min="5" max="5" width="8.28515625" style="9" bestFit="1" customWidth="1"/>
    <col min="6" max="6" width="11.28515625" style="9" customWidth="1"/>
    <col min="7" max="8" width="11.5703125" style="9"/>
    <col min="9" max="9" width="6.5703125" style="9" bestFit="1" customWidth="1"/>
    <col min="10" max="16384" width="11.5703125" style="9"/>
  </cols>
  <sheetData>
    <row r="1" spans="1:10" ht="14.45" customHeight="1" x14ac:dyDescent="0.25">
      <c r="A1" s="37" t="s">
        <v>35</v>
      </c>
      <c r="B1" s="37"/>
      <c r="C1" s="37"/>
      <c r="D1" s="37"/>
      <c r="E1" s="37"/>
      <c r="F1" s="37"/>
      <c r="G1" s="14"/>
      <c r="H1" s="14"/>
      <c r="I1" s="14"/>
      <c r="J1" s="14"/>
    </row>
    <row r="2" spans="1:10" ht="14.45" customHeight="1" x14ac:dyDescent="0.25">
      <c r="A2" s="37"/>
      <c r="B2" s="37"/>
      <c r="C2" s="37"/>
      <c r="D2" s="37"/>
      <c r="E2" s="37"/>
      <c r="F2" s="37"/>
      <c r="G2" s="14"/>
      <c r="H2" s="14"/>
      <c r="I2" s="14"/>
      <c r="J2" s="14"/>
    </row>
    <row r="3" spans="1:10" ht="14.45" customHeight="1" x14ac:dyDescent="0.25">
      <c r="A3" s="37"/>
      <c r="B3" s="37"/>
      <c r="C3" s="37"/>
      <c r="D3" s="37"/>
      <c r="E3" s="37"/>
      <c r="F3" s="37"/>
      <c r="G3" s="14"/>
      <c r="H3" s="14"/>
      <c r="I3" s="14"/>
      <c r="J3" s="14"/>
    </row>
    <row r="4" spans="1:10" ht="14.45" customHeight="1" x14ac:dyDescent="0.25">
      <c r="A4" s="37"/>
      <c r="B4" s="37"/>
      <c r="C4" s="37"/>
      <c r="D4" s="37"/>
      <c r="E4" s="37"/>
      <c r="F4" s="37"/>
      <c r="G4" s="14"/>
      <c r="H4" s="14"/>
      <c r="I4" s="14"/>
      <c r="J4" s="14"/>
    </row>
    <row r="5" spans="1:10" ht="14.45" customHeight="1" x14ac:dyDescent="0.25">
      <c r="A5" s="37"/>
      <c r="B5" s="37"/>
      <c r="C5" s="37"/>
      <c r="D5" s="37"/>
      <c r="E5" s="37"/>
      <c r="F5" s="37"/>
      <c r="G5" s="14"/>
      <c r="H5" s="14"/>
      <c r="I5" s="14"/>
      <c r="J5" s="14"/>
    </row>
    <row r="6" spans="1:10" ht="14.45" customHeight="1" x14ac:dyDescent="0.25">
      <c r="A6" s="37"/>
      <c r="B6" s="37"/>
      <c r="C6" s="37"/>
      <c r="D6" s="37"/>
      <c r="E6" s="37"/>
      <c r="F6" s="37"/>
      <c r="G6" s="14"/>
      <c r="H6" s="14"/>
      <c r="I6" s="14"/>
      <c r="J6" s="14"/>
    </row>
    <row r="7" spans="1:10" ht="16.5" thickBot="1" x14ac:dyDescent="0.3">
      <c r="A7" s="17" t="s">
        <v>17</v>
      </c>
      <c r="B7" s="17" t="s">
        <v>36</v>
      </c>
      <c r="C7" s="18" t="s">
        <v>37</v>
      </c>
      <c r="D7" s="18" t="s">
        <v>38</v>
      </c>
      <c r="E7" s="18" t="s">
        <v>3</v>
      </c>
      <c r="F7" s="18" t="s">
        <v>2</v>
      </c>
    </row>
    <row r="8" spans="1:10" ht="15.75" thickBot="1" x14ac:dyDescent="0.3">
      <c r="A8" s="13" t="s">
        <v>20</v>
      </c>
      <c r="B8" s="4">
        <f>[1]survey!$AE$27</f>
        <v>0</v>
      </c>
      <c r="C8" s="4">
        <f>[1]survey!AF$27</f>
        <v>0</v>
      </c>
      <c r="D8" s="4">
        <f>[1]survey!AG$27</f>
        <v>0</v>
      </c>
      <c r="E8" s="6">
        <f>SUM(B8:D8)</f>
        <v>0</v>
      </c>
      <c r="F8" s="35">
        <f>E8/E22</f>
        <v>0</v>
      </c>
    </row>
    <row r="9" spans="1:10" ht="15.75" thickBot="1" x14ac:dyDescent="0.3">
      <c r="A9" s="13" t="s">
        <v>21</v>
      </c>
      <c r="B9" s="4">
        <f>[1]survey!$AE$22</f>
        <v>11</v>
      </c>
      <c r="C9" s="4">
        <f>[1]survey!AF$22</f>
        <v>10</v>
      </c>
      <c r="D9" s="4">
        <f>[1]survey!AG$22</f>
        <v>7</v>
      </c>
      <c r="E9" s="6">
        <f t="shared" ref="E9:E21" si="0">SUM(B9:D9)</f>
        <v>28</v>
      </c>
      <c r="F9" s="35">
        <f>E9/E22</f>
        <v>3.4440344403444033E-2</v>
      </c>
    </row>
    <row r="10" spans="1:10" ht="15.75" thickBot="1" x14ac:dyDescent="0.3">
      <c r="A10" s="13" t="s">
        <v>0</v>
      </c>
      <c r="B10" s="4">
        <f>[1]survey!$AE23</f>
        <v>8</v>
      </c>
      <c r="C10" s="4">
        <f>[1]survey!AF$23</f>
        <v>7</v>
      </c>
      <c r="D10" s="4">
        <f>[1]survey!AG$23</f>
        <v>22</v>
      </c>
      <c r="E10" s="6">
        <f>SUM(B10:D10)</f>
        <v>37</v>
      </c>
      <c r="F10" s="35">
        <f>E10/E22</f>
        <v>4.5510455104551047E-2</v>
      </c>
    </row>
    <row r="11" spans="1:10" ht="30.75" thickBot="1" x14ac:dyDescent="0.3">
      <c r="A11" s="13" t="s">
        <v>22</v>
      </c>
      <c r="B11" s="4">
        <f>[1]survey!$AE24</f>
        <v>1</v>
      </c>
      <c r="C11" s="4">
        <f>[1]survey!AF$24</f>
        <v>0</v>
      </c>
      <c r="D11" s="4">
        <f>[1]survey!AG$24</f>
        <v>1</v>
      </c>
      <c r="E11" s="6">
        <f t="shared" si="0"/>
        <v>2</v>
      </c>
      <c r="F11" s="35">
        <f>E11/E22</f>
        <v>2.4600246002460025E-3</v>
      </c>
    </row>
    <row r="12" spans="1:10" ht="15.75" thickBot="1" x14ac:dyDescent="0.3">
      <c r="A12" s="13" t="s">
        <v>23</v>
      </c>
      <c r="B12" s="4">
        <f>[1]survey!$AE$6</f>
        <v>5</v>
      </c>
      <c r="C12" s="4">
        <f>[1]survey!AF$6</f>
        <v>3</v>
      </c>
      <c r="D12" s="4">
        <f>[1]survey!AG$6</f>
        <v>5</v>
      </c>
      <c r="E12" s="6">
        <f t="shared" si="0"/>
        <v>13</v>
      </c>
      <c r="F12" s="35">
        <f>E12/E22</f>
        <v>1.5990159901599015E-2</v>
      </c>
    </row>
    <row r="13" spans="1:10" ht="15.75" thickBot="1" x14ac:dyDescent="0.3">
      <c r="A13" s="13" t="s">
        <v>1</v>
      </c>
      <c r="B13" s="4">
        <f>[1]survey!$AE$25</f>
        <v>1</v>
      </c>
      <c r="C13" s="4">
        <f>[1]survey!AF$25</f>
        <v>4</v>
      </c>
      <c r="D13" s="4">
        <f>[1]survey!AG$25</f>
        <v>0</v>
      </c>
      <c r="E13" s="6">
        <f t="shared" si="0"/>
        <v>5</v>
      </c>
      <c r="F13" s="35">
        <f>E13/E22</f>
        <v>6.1500615006150061E-3</v>
      </c>
    </row>
    <row r="14" spans="1:10" ht="15.75" thickBot="1" x14ac:dyDescent="0.3">
      <c r="A14" s="13" t="s">
        <v>24</v>
      </c>
      <c r="B14" s="4">
        <f>[1]survey!AD$32+[1]survey!AD$33+[1]survey!AD$34+[1]survey!AD$35+[1]survey!$AD$46</f>
        <v>16</v>
      </c>
      <c r="C14" s="4">
        <f>[1]survey!AF$32+[1]survey!AF$33+[1]survey!AF$34+[1]survey!AF$35+[1]survey!$AF$46</f>
        <v>0</v>
      </c>
      <c r="D14" s="4">
        <f>[1]survey!AG$32+[1]survey!AG$33+[1]survey!AG$34+[1]survey!AG$35+[1]survey!$AG$46</f>
        <v>2</v>
      </c>
      <c r="E14" s="6">
        <f t="shared" si="0"/>
        <v>18</v>
      </c>
      <c r="F14" s="35">
        <f>E14/E22</f>
        <v>2.2140221402214021E-2</v>
      </c>
    </row>
    <row r="15" spans="1:10" ht="15.75" thickBot="1" x14ac:dyDescent="0.3">
      <c r="A15" s="13" t="s">
        <v>25</v>
      </c>
      <c r="B15" s="4">
        <f>[1]survey!AD$26</f>
        <v>34</v>
      </c>
      <c r="C15" s="4">
        <f>[1]survey!AF$26</f>
        <v>0</v>
      </c>
      <c r="D15" s="4">
        <f>[1]survey!AG$26</f>
        <v>1</v>
      </c>
      <c r="E15" s="6">
        <f t="shared" si="0"/>
        <v>35</v>
      </c>
      <c r="F15" s="35">
        <f>E15/E22</f>
        <v>4.3050430504305043E-2</v>
      </c>
    </row>
    <row r="16" spans="1:10" ht="15.75" thickBot="1" x14ac:dyDescent="0.3">
      <c r="A16" s="13" t="s">
        <v>26</v>
      </c>
      <c r="B16" s="4">
        <f>[1]survey!AD$28</f>
        <v>47</v>
      </c>
      <c r="C16" s="4">
        <f>[1]survey!AF$28</f>
        <v>2</v>
      </c>
      <c r="D16" s="4">
        <f>[1]survey!AG$28</f>
        <v>1</v>
      </c>
      <c r="E16" s="6">
        <f t="shared" si="0"/>
        <v>50</v>
      </c>
      <c r="F16" s="35">
        <f>E16/E22</f>
        <v>6.1500615006150061E-2</v>
      </c>
    </row>
    <row r="17" spans="1:7" ht="45.75" thickBot="1" x14ac:dyDescent="0.3">
      <c r="A17" s="13" t="s">
        <v>27</v>
      </c>
      <c r="B17" s="4">
        <f>[1]survey!AD$31</f>
        <v>522</v>
      </c>
      <c r="C17" s="4">
        <f>[1]survey!AF$31</f>
        <v>2</v>
      </c>
      <c r="D17" s="4">
        <f>[1]survey!AG$31</f>
        <v>26</v>
      </c>
      <c r="E17" s="6">
        <f t="shared" si="0"/>
        <v>550</v>
      </c>
      <c r="F17" s="35">
        <f>E17/E22</f>
        <v>0.67650676506765073</v>
      </c>
    </row>
    <row r="18" spans="1:7" ht="30.75" thickBot="1" x14ac:dyDescent="0.3">
      <c r="A18" s="13" t="s">
        <v>28</v>
      </c>
      <c r="B18" s="4">
        <f>[1]survey!AD$44</f>
        <v>13</v>
      </c>
      <c r="C18" s="4">
        <f>[1]survey!AF$44</f>
        <v>0</v>
      </c>
      <c r="D18" s="4">
        <f>[1]survey!AG$44</f>
        <v>1</v>
      </c>
      <c r="E18" s="6">
        <f t="shared" si="0"/>
        <v>14</v>
      </c>
      <c r="F18" s="35">
        <f>E18/E22</f>
        <v>1.7220172201722016E-2</v>
      </c>
    </row>
    <row r="19" spans="1:7" ht="30.75" thickBot="1" x14ac:dyDescent="0.3">
      <c r="A19" s="13" t="s">
        <v>29</v>
      </c>
      <c r="B19" s="4">
        <f>[1]survey!AD$29</f>
        <v>34</v>
      </c>
      <c r="C19" s="4">
        <f>[1]survey!AF$29</f>
        <v>0</v>
      </c>
      <c r="D19" s="4">
        <f>[1]survey!AG$29</f>
        <v>0</v>
      </c>
      <c r="E19" s="6">
        <f t="shared" si="0"/>
        <v>34</v>
      </c>
      <c r="F19" s="35">
        <f>E19/E22</f>
        <v>4.1820418204182044E-2</v>
      </c>
    </row>
    <row r="20" spans="1:7" ht="30.75" thickBot="1" x14ac:dyDescent="0.3">
      <c r="A20" s="13" t="s">
        <v>50</v>
      </c>
      <c r="B20" s="4">
        <f>[1]survey!AD$45</f>
        <v>16</v>
      </c>
      <c r="C20" s="4">
        <f>[1]survey!AF$45</f>
        <v>0</v>
      </c>
      <c r="D20" s="4">
        <f>[1]survey!AG$45</f>
        <v>3</v>
      </c>
      <c r="E20" s="6">
        <f t="shared" ref="E20" si="1">SUM(B20:D20)</f>
        <v>19</v>
      </c>
      <c r="F20" s="35">
        <f>E20/E22</f>
        <v>2.3370233702337023E-2</v>
      </c>
    </row>
    <row r="21" spans="1:7" ht="15.75" thickBot="1" x14ac:dyDescent="0.3">
      <c r="A21" s="13" t="s">
        <v>30</v>
      </c>
      <c r="B21" s="4">
        <f>[1]survey!AD$30</f>
        <v>8</v>
      </c>
      <c r="C21" s="4">
        <f>[1]survey!AF$30</f>
        <v>0</v>
      </c>
      <c r="D21" s="4">
        <f>[1]survey!AG$30</f>
        <v>0</v>
      </c>
      <c r="E21" s="6">
        <f t="shared" si="0"/>
        <v>8</v>
      </c>
      <c r="F21" s="35">
        <f>E21/E22</f>
        <v>9.8400984009840101E-3</v>
      </c>
    </row>
    <row r="22" spans="1:7" ht="15.75" thickBot="1" x14ac:dyDescent="0.3">
      <c r="A22" s="3" t="s">
        <v>31</v>
      </c>
      <c r="B22" s="5">
        <f>SUM(B8:B21)</f>
        <v>716</v>
      </c>
      <c r="C22" s="5">
        <f>SUM(C8:C21)</f>
        <v>28</v>
      </c>
      <c r="D22" s="5">
        <f>SUM(D8:D21)</f>
        <v>69</v>
      </c>
      <c r="E22" s="12">
        <f>SUM(E8:E21)</f>
        <v>813</v>
      </c>
      <c r="F22" s="7">
        <f>SUM(F8:F21)</f>
        <v>1</v>
      </c>
    </row>
    <row r="23" spans="1:7" x14ac:dyDescent="0.25">
      <c r="A23" s="10"/>
      <c r="B23" s="10"/>
      <c r="C23" s="10"/>
      <c r="D23" s="10"/>
      <c r="E23" s="10"/>
      <c r="F23" s="10"/>
      <c r="G23" s="10"/>
    </row>
    <row r="24" spans="1:7" x14ac:dyDescent="0.25">
      <c r="G24" s="10"/>
    </row>
    <row r="25" spans="1:7" x14ac:dyDescent="0.25">
      <c r="G25" s="10"/>
    </row>
    <row r="26" spans="1:7" x14ac:dyDescent="0.25">
      <c r="F26" s="11"/>
      <c r="G26" s="3"/>
    </row>
    <row r="27" spans="1:7" x14ac:dyDescent="0.25">
      <c r="G27" s="10"/>
    </row>
    <row r="28" spans="1:7" x14ac:dyDescent="0.25">
      <c r="G28" s="10"/>
    </row>
    <row r="29" spans="1:7" x14ac:dyDescent="0.25">
      <c r="A29" s="37" t="s">
        <v>35</v>
      </c>
      <c r="B29" s="37"/>
      <c r="C29" s="37"/>
      <c r="D29" s="37"/>
      <c r="E29" s="37"/>
      <c r="F29" s="37"/>
    </row>
    <row r="30" spans="1:7" x14ac:dyDescent="0.25">
      <c r="A30" s="37"/>
      <c r="B30" s="37"/>
      <c r="C30" s="37"/>
      <c r="D30" s="37"/>
      <c r="E30" s="37"/>
      <c r="F30" s="37"/>
    </row>
    <row r="31" spans="1:7" x14ac:dyDescent="0.25">
      <c r="A31" s="37"/>
      <c r="B31" s="37"/>
      <c r="C31" s="37"/>
      <c r="D31" s="37"/>
      <c r="E31" s="37"/>
      <c r="F31" s="37"/>
    </row>
    <row r="32" spans="1:7" x14ac:dyDescent="0.25">
      <c r="A32" s="37"/>
      <c r="B32" s="37"/>
      <c r="C32" s="37"/>
      <c r="D32" s="37"/>
      <c r="E32" s="37"/>
      <c r="F32" s="37"/>
    </row>
    <row r="33" spans="1:6" x14ac:dyDescent="0.25">
      <c r="A33" s="37"/>
      <c r="B33" s="37"/>
      <c r="C33" s="37"/>
      <c r="D33" s="37"/>
      <c r="E33" s="37"/>
      <c r="F33" s="37"/>
    </row>
    <row r="34" spans="1:6" x14ac:dyDescent="0.25">
      <c r="A34" s="37"/>
      <c r="B34" s="37"/>
      <c r="C34" s="37"/>
      <c r="D34" s="37"/>
      <c r="E34" s="37"/>
      <c r="F34" s="37"/>
    </row>
    <row r="35" spans="1:6" ht="15.75" x14ac:dyDescent="0.25">
      <c r="A35" s="17" t="s">
        <v>39</v>
      </c>
      <c r="B35" s="17" t="s">
        <v>47</v>
      </c>
      <c r="C35" s="18" t="s">
        <v>60</v>
      </c>
      <c r="D35" s="18" t="s">
        <v>49</v>
      </c>
      <c r="E35" s="18" t="s">
        <v>3</v>
      </c>
      <c r="F35" s="18" t="s">
        <v>2</v>
      </c>
    </row>
    <row r="36" spans="1:6" ht="18" x14ac:dyDescent="0.25">
      <c r="A36" s="22" t="s">
        <v>40</v>
      </c>
      <c r="B36" s="24">
        <f>[1]survey!AH$27</f>
        <v>0</v>
      </c>
      <c r="C36" s="24">
        <f>[1]survey!AI$27</f>
        <v>0</v>
      </c>
      <c r="D36" s="24">
        <f>[1]survey!AJ$27</f>
        <v>0</v>
      </c>
      <c r="E36" s="25">
        <f>SUM(B36:D36)</f>
        <v>0</v>
      </c>
      <c r="F36" s="27">
        <f>E36/E50</f>
        <v>0</v>
      </c>
    </row>
    <row r="37" spans="1:6" ht="18" x14ac:dyDescent="0.25">
      <c r="A37" s="22" t="s">
        <v>41</v>
      </c>
      <c r="B37" s="24">
        <f>[1]survey!AH$22</f>
        <v>86</v>
      </c>
      <c r="C37" s="24">
        <f>[1]survey!AI$22</f>
        <v>10</v>
      </c>
      <c r="D37" s="24">
        <f>[1]survey!AJ$22</f>
        <v>12</v>
      </c>
      <c r="E37" s="25">
        <f t="shared" ref="E37:E48" si="2">SUM(B37:D37)</f>
        <v>108</v>
      </c>
      <c r="F37" s="27">
        <f>E37/E50</f>
        <v>0.24942263279445728</v>
      </c>
    </row>
    <row r="38" spans="1:6" ht="18" x14ac:dyDescent="0.25">
      <c r="A38" s="22" t="s">
        <v>0</v>
      </c>
      <c r="B38" s="24">
        <f>[1]survey!AH$23</f>
        <v>8</v>
      </c>
      <c r="C38" s="24">
        <f>[1]survey!AI$23</f>
        <v>6</v>
      </c>
      <c r="D38" s="24">
        <f>[1]survey!AJ$23</f>
        <v>5</v>
      </c>
      <c r="E38" s="25">
        <f t="shared" si="2"/>
        <v>19</v>
      </c>
      <c r="F38" s="27">
        <f>E38/E50</f>
        <v>4.3879907621247112E-2</v>
      </c>
    </row>
    <row r="39" spans="1:6" ht="18" x14ac:dyDescent="0.25">
      <c r="A39" s="22" t="s">
        <v>22</v>
      </c>
      <c r="B39" s="24">
        <f>[1]survey!AH$24</f>
        <v>8</v>
      </c>
      <c r="C39" s="24">
        <f>[1]survey!AI$24</f>
        <v>25</v>
      </c>
      <c r="D39" s="24">
        <f>[1]survey!AJ$24</f>
        <v>13</v>
      </c>
      <c r="E39" s="25">
        <f t="shared" si="2"/>
        <v>46</v>
      </c>
      <c r="F39" s="27">
        <f>E39/E50</f>
        <v>0.10623556581986143</v>
      </c>
    </row>
    <row r="40" spans="1:6" ht="18" x14ac:dyDescent="0.25">
      <c r="A40" s="22" t="s">
        <v>23</v>
      </c>
      <c r="B40" s="24">
        <f>[1]survey!AH$6</f>
        <v>4</v>
      </c>
      <c r="C40" s="24">
        <f>[1]survey!AI$6</f>
        <v>2</v>
      </c>
      <c r="D40" s="24">
        <f>[1]survey!AJ$6</f>
        <v>7</v>
      </c>
      <c r="E40" s="25">
        <f t="shared" si="2"/>
        <v>13</v>
      </c>
      <c r="F40" s="27">
        <f>E40/E50</f>
        <v>3.0023094688221709E-2</v>
      </c>
    </row>
    <row r="41" spans="1:6" ht="18" x14ac:dyDescent="0.25">
      <c r="A41" s="22" t="s">
        <v>1</v>
      </c>
      <c r="B41" s="24">
        <f>[1]survey!AH$25</f>
        <v>3</v>
      </c>
      <c r="C41" s="24">
        <f>[1]survey!AI$25</f>
        <v>6</v>
      </c>
      <c r="D41" s="24">
        <f>[1]survey!AJ$25</f>
        <v>2</v>
      </c>
      <c r="E41" s="25">
        <f t="shared" si="2"/>
        <v>11</v>
      </c>
      <c r="F41" s="27">
        <f>E41/E50</f>
        <v>2.5404157043879907E-2</v>
      </c>
    </row>
    <row r="42" spans="1:6" ht="18" x14ac:dyDescent="0.25">
      <c r="A42" s="22" t="s">
        <v>42</v>
      </c>
      <c r="B42" s="24">
        <f>[1]survey!AH$32+[1]survey!AH$33+[1]survey!AH$34+[1]survey!AH$35+[1]survey!$AH$46</f>
        <v>9</v>
      </c>
      <c r="C42" s="24">
        <f>[1]survey!AI$32+[1]survey!AI$33+[1]survey!AI$34+[1]survey!AI$35+[1]survey!$AI$46</f>
        <v>2</v>
      </c>
      <c r="D42" s="24">
        <f>[1]survey!AJ$32+[1]survey!AJ$33+[1]survey!AJ$34+[1]survey!AJ$35+[1]survey!$AJ$46</f>
        <v>3</v>
      </c>
      <c r="E42" s="25">
        <f t="shared" si="2"/>
        <v>14</v>
      </c>
      <c r="F42" s="27">
        <f>E42/E50</f>
        <v>3.2332563510392612E-2</v>
      </c>
    </row>
    <row r="43" spans="1:6" ht="18" x14ac:dyDescent="0.25">
      <c r="A43" s="22" t="s">
        <v>43</v>
      </c>
      <c r="B43" s="24">
        <f>[1]survey!AH$26</f>
        <v>5</v>
      </c>
      <c r="C43" s="24">
        <f>[1]survey!AI$26</f>
        <v>19</v>
      </c>
      <c r="D43" s="24">
        <f>[1]survey!AJ$26</f>
        <v>9</v>
      </c>
      <c r="E43" s="25">
        <f t="shared" si="2"/>
        <v>33</v>
      </c>
      <c r="F43" s="27">
        <f>E43/E50</f>
        <v>7.6212471131639717E-2</v>
      </c>
    </row>
    <row r="44" spans="1:6" ht="18" x14ac:dyDescent="0.25">
      <c r="A44" s="22" t="s">
        <v>44</v>
      </c>
      <c r="B44" s="24">
        <f>[1]survey!AH$28</f>
        <v>10</v>
      </c>
      <c r="C44" s="24">
        <f>[1]survey!AI$28</f>
        <v>16</v>
      </c>
      <c r="D44" s="24">
        <f>[1]survey!AJ$28</f>
        <v>15</v>
      </c>
      <c r="E44" s="25">
        <f t="shared" si="2"/>
        <v>41</v>
      </c>
      <c r="F44" s="27">
        <f>E44/E50</f>
        <v>9.4688221709006926E-2</v>
      </c>
    </row>
    <row r="45" spans="1:6" ht="18" x14ac:dyDescent="0.25">
      <c r="A45" s="22" t="s">
        <v>27</v>
      </c>
      <c r="B45" s="24">
        <f>[1]survey!AH$31</f>
        <v>86</v>
      </c>
      <c r="C45" s="24">
        <f>[1]survey!AI$31</f>
        <v>7</v>
      </c>
      <c r="D45" s="24">
        <f>[1]survey!AJ$31</f>
        <v>2</v>
      </c>
      <c r="E45" s="25">
        <f t="shared" si="2"/>
        <v>95</v>
      </c>
      <c r="F45" s="27">
        <f>E45/E50</f>
        <v>0.21939953810623555</v>
      </c>
    </row>
    <row r="46" spans="1:6" ht="18" x14ac:dyDescent="0.25">
      <c r="A46" s="22" t="s">
        <v>45</v>
      </c>
      <c r="B46" s="24">
        <f>[1]survey!AH$44</f>
        <v>1</v>
      </c>
      <c r="C46" s="24">
        <f>[1]survey!AI$44</f>
        <v>8</v>
      </c>
      <c r="D46" s="24">
        <f>[1]survey!AJ$44</f>
        <v>2</v>
      </c>
      <c r="E46" s="25">
        <f t="shared" si="2"/>
        <v>11</v>
      </c>
      <c r="F46" s="27">
        <f>E46/E50</f>
        <v>2.5404157043879907E-2</v>
      </c>
    </row>
    <row r="47" spans="1:6" ht="18" x14ac:dyDescent="0.25">
      <c r="A47" s="22" t="s">
        <v>29</v>
      </c>
      <c r="B47" s="24">
        <f>[1]survey!AH$29</f>
        <v>5</v>
      </c>
      <c r="C47" s="24">
        <f>[1]survey!AI$29</f>
        <v>21</v>
      </c>
      <c r="D47" s="24">
        <f>[1]survey!AJ$29</f>
        <v>8</v>
      </c>
      <c r="E47" s="25">
        <f t="shared" si="2"/>
        <v>34</v>
      </c>
      <c r="F47" s="27">
        <f>E47/E50</f>
        <v>7.8521939953810627E-2</v>
      </c>
    </row>
    <row r="48" spans="1:6" ht="18" x14ac:dyDescent="0.25">
      <c r="A48" s="22" t="s">
        <v>30</v>
      </c>
      <c r="B48" s="24">
        <f>[1]survey!AH$30</f>
        <v>1</v>
      </c>
      <c r="C48" s="24">
        <f>[1]survey!AI$30</f>
        <v>2</v>
      </c>
      <c r="D48" s="24">
        <f>[1]survey!AJ$30</f>
        <v>5</v>
      </c>
      <c r="E48" s="25">
        <f t="shared" si="2"/>
        <v>8</v>
      </c>
      <c r="F48" s="27">
        <f>E48/E50</f>
        <v>1.8475750577367205E-2</v>
      </c>
    </row>
    <row r="49" spans="1:6" ht="18" x14ac:dyDescent="0.25">
      <c r="A49" s="22" t="s">
        <v>50</v>
      </c>
      <c r="B49" s="24">
        <f>[1]survey!AH$45</f>
        <v>10</v>
      </c>
      <c r="C49" s="24">
        <f>[1]survey!AI$45</f>
        <v>1</v>
      </c>
      <c r="D49" s="24">
        <f>[1]survey!AJ$45</f>
        <v>1</v>
      </c>
      <c r="E49" s="25">
        <f t="shared" ref="E49" si="3">SUM(B49:D49)</f>
        <v>12</v>
      </c>
      <c r="F49" s="27">
        <f>E49/E50</f>
        <v>2.771362586605081E-2</v>
      </c>
    </row>
    <row r="50" spans="1:6" ht="18" x14ac:dyDescent="0.25">
      <c r="A50" s="23" t="s">
        <v>31</v>
      </c>
      <c r="B50" s="26">
        <f>SUM(B36:B48)</f>
        <v>226</v>
      </c>
      <c r="C50" s="26">
        <f>SUM(C36:C48)</f>
        <v>124</v>
      </c>
      <c r="D50" s="26">
        <f>SUM(D36:D48)</f>
        <v>83</v>
      </c>
      <c r="E50" s="26">
        <f>SUM(E36:E48)</f>
        <v>433</v>
      </c>
      <c r="F50" s="28">
        <f>SUM(F36:F48)</f>
        <v>1</v>
      </c>
    </row>
    <row r="51" spans="1:6" x14ac:dyDescent="0.25">
      <c r="A51" s="19"/>
      <c r="B51" s="19"/>
      <c r="C51" s="19"/>
      <c r="D51" s="19"/>
      <c r="E51" s="19"/>
      <c r="F51" s="19"/>
    </row>
    <row r="52" spans="1:6" ht="15.75" x14ac:dyDescent="0.25">
      <c r="A52" s="48"/>
      <c r="B52" s="48"/>
      <c r="C52" s="49"/>
      <c r="D52" s="49"/>
      <c r="E52" s="49"/>
      <c r="F52" s="49"/>
    </row>
    <row r="57" spans="1:6" ht="15.75" x14ac:dyDescent="0.25">
      <c r="A57" s="17" t="s">
        <v>63</v>
      </c>
      <c r="B57" s="17" t="s">
        <v>36</v>
      </c>
      <c r="C57" s="18" t="s">
        <v>62</v>
      </c>
      <c r="D57" s="18" t="s">
        <v>38</v>
      </c>
      <c r="E57" s="18" t="s">
        <v>3</v>
      </c>
      <c r="F57" s="18" t="s">
        <v>2</v>
      </c>
    </row>
    <row r="58" spans="1:6" ht="18" x14ac:dyDescent="0.25">
      <c r="A58" s="22" t="s">
        <v>51</v>
      </c>
      <c r="B58" s="29">
        <f>[1]survey!AE$3</f>
        <v>1</v>
      </c>
      <c r="C58" s="29">
        <f>[1]survey!AD$3</f>
        <v>7</v>
      </c>
      <c r="D58" s="29">
        <f>[1]survey!AE$3</f>
        <v>1</v>
      </c>
      <c r="E58" s="25">
        <f>SUM(B58:D58)</f>
        <v>9</v>
      </c>
      <c r="F58" s="27">
        <f>E58/E68</f>
        <v>8.0717488789237672E-3</v>
      </c>
    </row>
    <row r="59" spans="1:6" ht="18" x14ac:dyDescent="0.25">
      <c r="A59" s="22" t="s">
        <v>52</v>
      </c>
      <c r="B59" s="29">
        <f>[1]survey!AE$4</f>
        <v>20</v>
      </c>
      <c r="C59" s="29">
        <f>[1]survey!AD$4</f>
        <v>214</v>
      </c>
      <c r="D59" s="29">
        <f>[1]survey!AE$4</f>
        <v>20</v>
      </c>
      <c r="E59" s="25">
        <f t="shared" ref="E59:E64" si="4">SUM(B59:D59)</f>
        <v>254</v>
      </c>
      <c r="F59" s="27">
        <f>E59/E68</f>
        <v>0.22780269058295965</v>
      </c>
    </row>
    <row r="60" spans="1:6" ht="18" x14ac:dyDescent="0.25">
      <c r="A60" s="22" t="s">
        <v>61</v>
      </c>
      <c r="B60" s="29">
        <f>[1]survey!AE$5</f>
        <v>4</v>
      </c>
      <c r="C60" s="29">
        <f>[1]survey!AD$5</f>
        <v>67</v>
      </c>
      <c r="D60" s="29">
        <f>[1]survey!AE$5</f>
        <v>4</v>
      </c>
      <c r="E60" s="25">
        <f t="shared" si="4"/>
        <v>75</v>
      </c>
      <c r="F60" s="27">
        <f>E60/E68</f>
        <v>6.726457399103139E-2</v>
      </c>
    </row>
    <row r="61" spans="1:6" ht="18" x14ac:dyDescent="0.25">
      <c r="A61" s="22" t="s">
        <v>53</v>
      </c>
      <c r="B61" s="29">
        <f>[1]survey!AE$7</f>
        <v>10</v>
      </c>
      <c r="C61" s="29">
        <f>[1]survey!AD$7</f>
        <v>197</v>
      </c>
      <c r="D61" s="29">
        <f>[1]survey!AE$7</f>
        <v>10</v>
      </c>
      <c r="E61" s="25">
        <f t="shared" si="4"/>
        <v>217</v>
      </c>
      <c r="F61" s="27">
        <f>E61/E68</f>
        <v>0.19461883408071748</v>
      </c>
    </row>
    <row r="62" spans="1:6" ht="18" x14ac:dyDescent="0.25">
      <c r="A62" s="22" t="s">
        <v>54</v>
      </c>
      <c r="B62" s="29">
        <f>[1]survey!AE$10</f>
        <v>1</v>
      </c>
      <c r="C62" s="29">
        <f>[1]survey!AD$10</f>
        <v>20</v>
      </c>
      <c r="D62" s="29">
        <f>[1]survey!AE$10</f>
        <v>1</v>
      </c>
      <c r="E62" s="25">
        <f t="shared" si="4"/>
        <v>22</v>
      </c>
      <c r="F62" s="27">
        <f>E62/E68</f>
        <v>1.9730941704035873E-2</v>
      </c>
    </row>
    <row r="63" spans="1:6" ht="18" x14ac:dyDescent="0.25">
      <c r="A63" s="22" t="s">
        <v>55</v>
      </c>
      <c r="B63" s="29">
        <f>[1]survey!AE$12</f>
        <v>0</v>
      </c>
      <c r="C63" s="29">
        <f>[1]survey!AD$12</f>
        <v>6</v>
      </c>
      <c r="D63" s="29">
        <f>[1]survey!AE$12</f>
        <v>0</v>
      </c>
      <c r="E63" s="25">
        <f t="shared" si="4"/>
        <v>6</v>
      </c>
      <c r="F63" s="27">
        <f>E63/E68</f>
        <v>5.3811659192825115E-3</v>
      </c>
    </row>
    <row r="64" spans="1:6" ht="18" x14ac:dyDescent="0.25">
      <c r="A64" s="22" t="s">
        <v>56</v>
      </c>
      <c r="B64" s="29">
        <f>[1]survey!AE$8</f>
        <v>7</v>
      </c>
      <c r="C64" s="29">
        <f>[1]survey!AD$8</f>
        <v>38</v>
      </c>
      <c r="D64" s="29">
        <f>[1]survey!AE$8</f>
        <v>7</v>
      </c>
      <c r="E64" s="25">
        <f t="shared" si="4"/>
        <v>52</v>
      </c>
      <c r="F64" s="27">
        <f>E64/E68</f>
        <v>4.663677130044843E-2</v>
      </c>
    </row>
    <row r="65" spans="1:6" ht="18" x14ac:dyDescent="0.25">
      <c r="A65" s="22" t="s">
        <v>57</v>
      </c>
      <c r="B65" s="29">
        <f>[1]survey!AE$13</f>
        <v>0</v>
      </c>
      <c r="C65" s="29">
        <f>[1]survey!AD$13</f>
        <v>11</v>
      </c>
      <c r="D65" s="29">
        <f>[1]survey!AE$13</f>
        <v>0</v>
      </c>
      <c r="E65" s="25">
        <f>SUM(B65:D65)</f>
        <v>11</v>
      </c>
      <c r="F65" s="27">
        <f>E65/E68</f>
        <v>9.8654708520179366E-3</v>
      </c>
    </row>
    <row r="66" spans="1:6" ht="18" x14ac:dyDescent="0.25">
      <c r="A66" s="22" t="s">
        <v>58</v>
      </c>
      <c r="B66" s="29">
        <f>[1]survey!AE$9</f>
        <v>39</v>
      </c>
      <c r="C66" s="29">
        <f>[1]survey!AD$9</f>
        <v>198</v>
      </c>
      <c r="D66" s="29">
        <f>[1]survey!AE$9</f>
        <v>39</v>
      </c>
      <c r="E66" s="25">
        <f>SUM(B66:D66)</f>
        <v>276</v>
      </c>
      <c r="F66" s="27">
        <f>E66/E68</f>
        <v>0.24753363228699551</v>
      </c>
    </row>
    <row r="67" spans="1:6" ht="18" x14ac:dyDescent="0.25">
      <c r="A67" s="22" t="s">
        <v>64</v>
      </c>
      <c r="B67" s="29">
        <f>[1]survey!AE$11+[1]survey!AE$14+[1]survey!AE$15+[1]survey!AE$16+[1]survey!$AE$18+[1]survey!$AE$19</f>
        <v>1</v>
      </c>
      <c r="C67" s="29">
        <f>[1]survey!AD$11+[1]survey!AD$14+[1]survey!AD$15+[1]survey!AD$16+[1]survey!$AD$18+[1]survey!$AD$19</f>
        <v>191</v>
      </c>
      <c r="D67" s="29">
        <f>[1]survey!AE$11+[1]survey!AE$14+[1]survey!AE$15+[1]survey!AE$16+[1]survey!$AE$18+[1]survey!$AE$19</f>
        <v>1</v>
      </c>
      <c r="E67" s="25">
        <f t="shared" ref="E67" si="5">SUM(B67:D67)</f>
        <v>193</v>
      </c>
      <c r="F67" s="27">
        <f>E67/E68</f>
        <v>0.17309417040358743</v>
      </c>
    </row>
    <row r="68" spans="1:6" ht="18" x14ac:dyDescent="0.25">
      <c r="A68" s="23" t="s">
        <v>31</v>
      </c>
      <c r="B68" s="26">
        <f>SUM(B58:B67)</f>
        <v>83</v>
      </c>
      <c r="C68" s="26">
        <f>SUM(C58:C67)</f>
        <v>949</v>
      </c>
      <c r="D68" s="26">
        <f>SUM(D58:D67)</f>
        <v>83</v>
      </c>
      <c r="E68" s="26">
        <f>SUM(E58:E67)</f>
        <v>1115</v>
      </c>
      <c r="F68" s="28">
        <f>SUM(F58:F67)</f>
        <v>1</v>
      </c>
    </row>
    <row r="71" spans="1:6" ht="15.75" x14ac:dyDescent="0.25">
      <c r="A71" s="17" t="s">
        <v>63</v>
      </c>
      <c r="B71" s="17" t="s">
        <v>47</v>
      </c>
      <c r="C71" s="18" t="s">
        <v>48</v>
      </c>
      <c r="D71" s="18" t="s">
        <v>49</v>
      </c>
      <c r="E71" s="18" t="s">
        <v>3</v>
      </c>
      <c r="F71" s="18" t="s">
        <v>2</v>
      </c>
    </row>
    <row r="72" spans="1:6" ht="18" x14ac:dyDescent="0.25">
      <c r="A72" s="22" t="s">
        <v>51</v>
      </c>
      <c r="B72" s="29">
        <f>[1]survey!AH$3</f>
        <v>0</v>
      </c>
      <c r="C72" s="29">
        <f>[1]survey!AI$3</f>
        <v>0</v>
      </c>
      <c r="D72" s="29">
        <f>[1]survey!AJ$3</f>
        <v>0</v>
      </c>
      <c r="E72" s="25">
        <f>SUM(B72:D72)</f>
        <v>0</v>
      </c>
      <c r="F72" s="27">
        <f>E72/E82</f>
        <v>0</v>
      </c>
    </row>
    <row r="73" spans="1:6" ht="18" x14ac:dyDescent="0.25">
      <c r="A73" s="22" t="s">
        <v>52</v>
      </c>
      <c r="B73" s="29">
        <f>[1]survey!AH$4</f>
        <v>37</v>
      </c>
      <c r="C73" s="29">
        <f>[1]survey!AI$4</f>
        <v>46</v>
      </c>
      <c r="D73" s="29">
        <f>[1]survey!AJ$4</f>
        <v>39</v>
      </c>
      <c r="E73" s="25">
        <f t="shared" ref="E73:E78" si="6">SUM(B73:D73)</f>
        <v>122</v>
      </c>
      <c r="F73" s="27">
        <f>E73/E82</f>
        <v>0.27727272727272728</v>
      </c>
    </row>
    <row r="74" spans="1:6" ht="18" x14ac:dyDescent="0.25">
      <c r="A74" s="22" t="s">
        <v>61</v>
      </c>
      <c r="B74" s="29">
        <f>[1]survey!AH$5</f>
        <v>20</v>
      </c>
      <c r="C74" s="29">
        <f>[1]survey!AI$5</f>
        <v>3</v>
      </c>
      <c r="D74" s="29">
        <f>[1]survey!AJ$5</f>
        <v>0</v>
      </c>
      <c r="E74" s="25">
        <f t="shared" si="6"/>
        <v>23</v>
      </c>
      <c r="F74" s="27">
        <f>E74/E82</f>
        <v>5.2272727272727269E-2</v>
      </c>
    </row>
    <row r="75" spans="1:6" ht="15" customHeight="1" x14ac:dyDescent="0.25">
      <c r="A75" s="22" t="s">
        <v>53</v>
      </c>
      <c r="B75" s="29">
        <f>[1]survey!AH$7</f>
        <v>18</v>
      </c>
      <c r="C75" s="29">
        <f>[1]survey!AI$7</f>
        <v>38</v>
      </c>
      <c r="D75" s="29">
        <f>[1]survey!AJ$7</f>
        <v>28</v>
      </c>
      <c r="E75" s="25">
        <f t="shared" si="6"/>
        <v>84</v>
      </c>
      <c r="F75" s="27">
        <f>E75/E82</f>
        <v>0.19090909090909092</v>
      </c>
    </row>
    <row r="76" spans="1:6" ht="15" customHeight="1" x14ac:dyDescent="0.25">
      <c r="A76" s="22" t="s">
        <v>54</v>
      </c>
      <c r="B76" s="29">
        <f>[1]survey!AH$10</f>
        <v>0</v>
      </c>
      <c r="C76" s="29">
        <f>[1]survey!AI$10</f>
        <v>1</v>
      </c>
      <c r="D76" s="29">
        <f>[1]survey!AJ$10</f>
        <v>6</v>
      </c>
      <c r="E76" s="25">
        <f t="shared" si="6"/>
        <v>7</v>
      </c>
      <c r="F76" s="27">
        <f>E76/E82</f>
        <v>1.5909090909090907E-2</v>
      </c>
    </row>
    <row r="77" spans="1:6" ht="15" customHeight="1" x14ac:dyDescent="0.25">
      <c r="A77" s="22" t="s">
        <v>55</v>
      </c>
      <c r="B77" s="29">
        <f>[1]survey!AH$12</f>
        <v>1</v>
      </c>
      <c r="C77" s="29">
        <f>[1]survey!AI$12</f>
        <v>0</v>
      </c>
      <c r="D77" s="29">
        <f>[1]survey!AJ$12</f>
        <v>2</v>
      </c>
      <c r="E77" s="25">
        <f t="shared" si="6"/>
        <v>3</v>
      </c>
      <c r="F77" s="27">
        <f>E77/E82</f>
        <v>6.8181818181818179E-3</v>
      </c>
    </row>
    <row r="78" spans="1:6" ht="15" customHeight="1" x14ac:dyDescent="0.25">
      <c r="A78" s="22" t="s">
        <v>56</v>
      </c>
      <c r="B78" s="29">
        <f>[1]survey!AH$8</f>
        <v>8</v>
      </c>
      <c r="C78" s="29">
        <f>[1]survey!AI$8</f>
        <v>7</v>
      </c>
      <c r="D78" s="29">
        <f>[1]survey!AJ$8</f>
        <v>4</v>
      </c>
      <c r="E78" s="25">
        <f t="shared" si="6"/>
        <v>19</v>
      </c>
      <c r="F78" s="27">
        <f>E78/E82</f>
        <v>4.3181818181818182E-2</v>
      </c>
    </row>
    <row r="79" spans="1:6" ht="18" x14ac:dyDescent="0.25">
      <c r="A79" s="22" t="s">
        <v>57</v>
      </c>
      <c r="B79" s="29">
        <f>[1]survey!AH$13</f>
        <v>2</v>
      </c>
      <c r="C79" s="29">
        <f>[1]survey!AI$13</f>
        <v>6</v>
      </c>
      <c r="D79" s="29">
        <f>[1]survey!AJ$13</f>
        <v>1</v>
      </c>
      <c r="E79" s="25">
        <f>SUM(B79:D79)</f>
        <v>9</v>
      </c>
      <c r="F79" s="27">
        <f>E79/E82</f>
        <v>2.0454545454545454E-2</v>
      </c>
    </row>
    <row r="80" spans="1:6" ht="18" x14ac:dyDescent="0.25">
      <c r="A80" s="22" t="s">
        <v>58</v>
      </c>
      <c r="B80" s="29">
        <f>[1]survey!AH$9</f>
        <v>18</v>
      </c>
      <c r="C80" s="29">
        <f>[1]survey!AI$9</f>
        <v>22</v>
      </c>
      <c r="D80" s="29">
        <f>[1]survey!AJ$9</f>
        <v>7</v>
      </c>
      <c r="E80" s="25">
        <f>SUM(B80:D80)</f>
        <v>47</v>
      </c>
      <c r="F80" s="27">
        <f>E80/E82</f>
        <v>0.10681818181818181</v>
      </c>
    </row>
    <row r="81" spans="1:6" ht="18" x14ac:dyDescent="0.25">
      <c r="A81" s="22" t="s">
        <v>64</v>
      </c>
      <c r="B81" s="29">
        <f>[1]survey!AH$11+[1]survey!AH$14+[1]survey!AH$15+[1]survey!AH$16+[1]survey!$AH$18+[1]survey!$AH$19</f>
        <v>67</v>
      </c>
      <c r="C81" s="29">
        <f>[1]survey!AI$11+[1]survey!AI$14+[1]survey!AI$15+[1]survey!AI$16+[1]survey!$AI$18+[1]survey!$AI$19</f>
        <v>14</v>
      </c>
      <c r="D81" s="29">
        <f>[1]survey!AJ$11+[1]survey!AG$14+[1]survey!AG$15+[1]survey!AG$16+[1]survey!$AG$18+[1]survey!$AG$19</f>
        <v>45</v>
      </c>
      <c r="E81" s="25">
        <f t="shared" ref="E81" si="7">SUM(B81:D81)</f>
        <v>126</v>
      </c>
      <c r="F81" s="27">
        <f>E81/E82</f>
        <v>0.28636363636363638</v>
      </c>
    </row>
    <row r="82" spans="1:6" ht="15" customHeight="1" x14ac:dyDescent="0.25">
      <c r="A82" s="23" t="s">
        <v>31</v>
      </c>
      <c r="B82" s="26">
        <f>SUM(B72:B81)</f>
        <v>171</v>
      </c>
      <c r="C82" s="26">
        <f>SUM(C72:C81)</f>
        <v>137</v>
      </c>
      <c r="D82" s="26">
        <f>SUM(D72:D81)</f>
        <v>132</v>
      </c>
      <c r="E82" s="26">
        <f>SUM(E72:E81)</f>
        <v>440</v>
      </c>
      <c r="F82" s="28">
        <f>SUM(F72:F81)</f>
        <v>1</v>
      </c>
    </row>
    <row r="83" spans="1:6" ht="15" customHeight="1" x14ac:dyDescent="0.25"/>
    <row r="86" spans="1:6" ht="18" x14ac:dyDescent="0.25">
      <c r="A86" s="50"/>
      <c r="B86" s="53"/>
      <c r="C86" s="53"/>
      <c r="D86" s="53"/>
      <c r="E86" s="51"/>
      <c r="F86" s="52"/>
    </row>
    <row r="89" spans="1:6" ht="15.75" x14ac:dyDescent="0.25">
      <c r="A89" s="17" t="s">
        <v>67</v>
      </c>
      <c r="B89" s="18" t="s">
        <v>3</v>
      </c>
      <c r="C89" s="18" t="s">
        <v>2</v>
      </c>
    </row>
    <row r="90" spans="1:6" ht="18" x14ac:dyDescent="0.25">
      <c r="A90" s="22" t="s">
        <v>41</v>
      </c>
      <c r="B90" s="25">
        <f>[1]survey!$AD$22</f>
        <v>137</v>
      </c>
      <c r="C90" s="30" t="e">
        <f>B90/B102</f>
        <v>#REF!</v>
      </c>
    </row>
    <row r="91" spans="1:6" ht="18" x14ac:dyDescent="0.25">
      <c r="A91" s="22" t="s">
        <v>0</v>
      </c>
      <c r="B91" s="25">
        <f>[1]survey!$AD$23</f>
        <v>55</v>
      </c>
      <c r="C91" s="30" t="e">
        <f>B91/B102</f>
        <v>#REF!</v>
      </c>
    </row>
    <row r="92" spans="1:6" ht="18" x14ac:dyDescent="0.25">
      <c r="A92" s="22" t="s">
        <v>22</v>
      </c>
      <c r="B92" s="25">
        <f>[1]survey!$AD$24</f>
        <v>48</v>
      </c>
      <c r="C92" s="30" t="e">
        <f>B92/B102</f>
        <v>#REF!</v>
      </c>
    </row>
    <row r="93" spans="1:6" ht="18" x14ac:dyDescent="0.25">
      <c r="A93" s="22" t="s">
        <v>1</v>
      </c>
      <c r="B93" s="25">
        <f>[1]survey!$AD$25</f>
        <v>16</v>
      </c>
      <c r="C93" s="30" t="e">
        <f>B93/B102</f>
        <v>#REF!</v>
      </c>
    </row>
    <row r="94" spans="1:6" ht="18" x14ac:dyDescent="0.25">
      <c r="A94" s="22" t="s">
        <v>43</v>
      </c>
      <c r="B94" s="25">
        <f>[1]survey!$AD$26</f>
        <v>34</v>
      </c>
      <c r="C94" s="30" t="e">
        <f>B94/B102</f>
        <v>#REF!</v>
      </c>
    </row>
    <row r="95" spans="1:6" ht="18" x14ac:dyDescent="0.25">
      <c r="A95" s="22" t="s">
        <v>44</v>
      </c>
      <c r="B95" s="25">
        <f>[1]survey!$AD$28</f>
        <v>47</v>
      </c>
      <c r="C95" s="30" t="e">
        <f>B95/B102</f>
        <v>#REF!</v>
      </c>
    </row>
    <row r="96" spans="1:6" ht="18" x14ac:dyDescent="0.25">
      <c r="A96" s="22" t="s">
        <v>45</v>
      </c>
      <c r="B96" s="25">
        <f>[1]survey!$AD$44</f>
        <v>13</v>
      </c>
      <c r="C96" s="30" t="e">
        <f>B96/B102</f>
        <v>#REF!</v>
      </c>
    </row>
    <row r="97" spans="1:3" ht="18" x14ac:dyDescent="0.25">
      <c r="A97" s="22" t="s">
        <v>29</v>
      </c>
      <c r="B97" s="25">
        <f>[1]survey!$AD$29</f>
        <v>34</v>
      </c>
      <c r="C97" s="30" t="e">
        <f>B97/B102</f>
        <v>#REF!</v>
      </c>
    </row>
    <row r="98" spans="1:3" ht="18" x14ac:dyDescent="0.25">
      <c r="A98" s="22" t="s">
        <v>65</v>
      </c>
      <c r="B98" s="25">
        <f>[1]survey!$AD$31</f>
        <v>522</v>
      </c>
      <c r="C98" s="30" t="e">
        <f>B98/B102</f>
        <v>#REF!</v>
      </c>
    </row>
    <row r="99" spans="1:3" ht="18" x14ac:dyDescent="0.25">
      <c r="A99" s="22" t="s">
        <v>59</v>
      </c>
      <c r="B99" s="25" t="e">
        <f>#REF!+#REF!+E42+E14</f>
        <v>#REF!</v>
      </c>
      <c r="C99" s="30" t="e">
        <f>B99/B102</f>
        <v>#REF!</v>
      </c>
    </row>
    <row r="100" spans="1:3" ht="18" x14ac:dyDescent="0.25">
      <c r="A100" s="22" t="s">
        <v>30</v>
      </c>
      <c r="B100" s="25">
        <f>[1]survey!$AD$30</f>
        <v>8</v>
      </c>
      <c r="C100" s="30" t="e">
        <f>B100/B102</f>
        <v>#REF!</v>
      </c>
    </row>
    <row r="101" spans="1:3" ht="18" x14ac:dyDescent="0.25">
      <c r="A101" s="22" t="s">
        <v>50</v>
      </c>
      <c r="B101" s="25">
        <f>[1]survey!$AD$45</f>
        <v>16</v>
      </c>
      <c r="C101" s="30" t="e">
        <f>B101/B102</f>
        <v>#REF!</v>
      </c>
    </row>
    <row r="102" spans="1:3" ht="18" x14ac:dyDescent="0.25">
      <c r="A102" s="23" t="s">
        <v>31</v>
      </c>
      <c r="B102" s="26" t="e">
        <f>SUM(B90:B100)</f>
        <v>#REF!</v>
      </c>
      <c r="C102" s="28" t="e">
        <f>SUM(C90:C100)</f>
        <v>#REF!</v>
      </c>
    </row>
  </sheetData>
  <mergeCells count="2">
    <mergeCell ref="A1:F6"/>
    <mergeCell ref="A29:F34"/>
  </mergeCell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activeCell="A38" sqref="A38"/>
    </sheetView>
  </sheetViews>
  <sheetFormatPr baseColWidth="10" defaultRowHeight="15" x14ac:dyDescent="0.25"/>
  <cols>
    <col min="1" max="1" width="49.5703125" bestFit="1" customWidth="1"/>
    <col min="2" max="2" width="11.85546875" bestFit="1" customWidth="1"/>
    <col min="3" max="3" width="14.7109375" bestFit="1" customWidth="1"/>
    <col min="4" max="4" width="15.28515625" bestFit="1" customWidth="1"/>
    <col min="5" max="5" width="6.140625" bestFit="1" customWidth="1"/>
    <col min="10" max="10" width="49.5703125" bestFit="1" customWidth="1"/>
    <col min="11" max="11" width="18.42578125" customWidth="1"/>
  </cols>
  <sheetData>
    <row r="1" spans="1:6" x14ac:dyDescent="0.25">
      <c r="A1" s="37" t="s">
        <v>35</v>
      </c>
      <c r="B1" s="37"/>
      <c r="C1" s="37"/>
      <c r="D1" s="37"/>
      <c r="E1" s="37"/>
      <c r="F1" s="37"/>
    </row>
    <row r="2" spans="1:6" x14ac:dyDescent="0.25">
      <c r="A2" s="37"/>
      <c r="B2" s="37"/>
      <c r="C2" s="37"/>
      <c r="D2" s="37"/>
      <c r="E2" s="37"/>
      <c r="F2" s="37"/>
    </row>
    <row r="3" spans="1:6" x14ac:dyDescent="0.25">
      <c r="A3" s="37"/>
      <c r="B3" s="37"/>
      <c r="C3" s="37"/>
      <c r="D3" s="37"/>
      <c r="E3" s="37"/>
      <c r="F3" s="37"/>
    </row>
    <row r="4" spans="1:6" x14ac:dyDescent="0.25">
      <c r="A4" s="37"/>
      <c r="B4" s="37"/>
      <c r="C4" s="37"/>
      <c r="D4" s="37"/>
      <c r="E4" s="37"/>
      <c r="F4" s="37"/>
    </row>
    <row r="5" spans="1:6" x14ac:dyDescent="0.25">
      <c r="A5" s="37"/>
      <c r="B5" s="37"/>
      <c r="C5" s="37"/>
      <c r="D5" s="37"/>
      <c r="E5" s="37"/>
      <c r="F5" s="37"/>
    </row>
    <row r="6" spans="1:6" x14ac:dyDescent="0.25">
      <c r="A6" s="37"/>
      <c r="B6" s="37"/>
      <c r="C6" s="37"/>
      <c r="D6" s="37"/>
      <c r="E6" s="37"/>
      <c r="F6" s="37"/>
    </row>
    <row r="7" spans="1:6" ht="15.75" x14ac:dyDescent="0.25">
      <c r="A7" s="17" t="s">
        <v>10</v>
      </c>
      <c r="B7" s="17" t="s">
        <v>46</v>
      </c>
      <c r="C7" s="18" t="s">
        <v>37</v>
      </c>
      <c r="D7" s="18" t="s">
        <v>38</v>
      </c>
      <c r="E7" s="39" t="s">
        <v>3</v>
      </c>
      <c r="F7" s="40"/>
    </row>
    <row r="8" spans="1:6" x14ac:dyDescent="0.25">
      <c r="A8" s="8" t="s">
        <v>32</v>
      </c>
      <c r="B8" s="16">
        <f>[1]survey!AE36</f>
        <v>17</v>
      </c>
      <c r="C8" s="20">
        <f>[1]survey!AF36</f>
        <v>20</v>
      </c>
      <c r="D8" s="20">
        <f>[1]survey!AG36</f>
        <v>44</v>
      </c>
      <c r="E8" s="38">
        <f>SUM(B8:D8)</f>
        <v>81</v>
      </c>
      <c r="F8" s="38"/>
    </row>
    <row r="9" spans="1:6" x14ac:dyDescent="0.25">
      <c r="A9" s="8" t="s">
        <v>4</v>
      </c>
      <c r="B9" s="20">
        <f>[1]survey!AE37</f>
        <v>8</v>
      </c>
      <c r="C9" s="20">
        <f>[1]survey!AF37</f>
        <v>8</v>
      </c>
      <c r="D9" s="20">
        <f>[1]survey!AG37</f>
        <v>8</v>
      </c>
      <c r="E9" s="38">
        <f t="shared" ref="E9:E15" si="0">SUM(B9:D9)</f>
        <v>24</v>
      </c>
      <c r="F9" s="38"/>
    </row>
    <row r="10" spans="1:6" x14ac:dyDescent="0.25">
      <c r="A10" s="8" t="s">
        <v>5</v>
      </c>
      <c r="B10" s="20">
        <f>[1]survey!AE38</f>
        <v>1</v>
      </c>
      <c r="C10" s="20">
        <f>[1]survey!AF38</f>
        <v>2</v>
      </c>
      <c r="D10" s="20">
        <f>[1]survey!AG38</f>
        <v>3</v>
      </c>
      <c r="E10" s="38">
        <f t="shared" si="0"/>
        <v>6</v>
      </c>
      <c r="F10" s="38"/>
    </row>
    <row r="11" spans="1:6" x14ac:dyDescent="0.25">
      <c r="A11" s="8" t="s">
        <v>6</v>
      </c>
      <c r="B11" s="20">
        <f>[1]survey!AE39</f>
        <v>0</v>
      </c>
      <c r="C11" s="20">
        <f>[1]survey!AF39</f>
        <v>0</v>
      </c>
      <c r="D11" s="20">
        <f>[1]survey!AG39</f>
        <v>0</v>
      </c>
      <c r="E11" s="38">
        <f>SUM(B11:D11)</f>
        <v>0</v>
      </c>
      <c r="F11" s="38"/>
    </row>
    <row r="12" spans="1:6" x14ac:dyDescent="0.25">
      <c r="A12" s="8" t="s">
        <v>7</v>
      </c>
      <c r="B12" s="20">
        <f>[1]survey!AE40</f>
        <v>0</v>
      </c>
      <c r="C12" s="20">
        <f>[1]survey!AF40</f>
        <v>0</v>
      </c>
      <c r="D12" s="20">
        <f>[1]survey!AG40</f>
        <v>0</v>
      </c>
      <c r="E12" s="38">
        <f>SUM(B12:D12)</f>
        <v>0</v>
      </c>
      <c r="F12" s="38"/>
    </row>
    <row r="13" spans="1:6" x14ac:dyDescent="0.25">
      <c r="A13" s="8" t="s">
        <v>33</v>
      </c>
      <c r="B13" s="16">
        <f>[1]survey!AE$43</f>
        <v>3</v>
      </c>
      <c r="C13" s="20">
        <f>[1]survey!AF$43</f>
        <v>39</v>
      </c>
      <c r="D13" s="20">
        <f>[1]survey!AG$43</f>
        <v>4</v>
      </c>
      <c r="E13" s="38">
        <f t="shared" si="0"/>
        <v>46</v>
      </c>
      <c r="F13" s="38"/>
    </row>
    <row r="14" spans="1:6" x14ac:dyDescent="0.25">
      <c r="A14" s="8" t="s">
        <v>8</v>
      </c>
      <c r="B14" s="16">
        <f>[1]survey!AE$41</f>
        <v>0</v>
      </c>
      <c r="C14" s="20">
        <f>[1]survey!AF$41</f>
        <v>0</v>
      </c>
      <c r="D14" s="20">
        <f>[1]survey!AG$41</f>
        <v>0</v>
      </c>
      <c r="E14" s="38">
        <f t="shared" si="0"/>
        <v>0</v>
      </c>
      <c r="F14" s="38"/>
    </row>
    <row r="15" spans="1:6" x14ac:dyDescent="0.25">
      <c r="A15" s="8" t="s">
        <v>9</v>
      </c>
      <c r="B15" s="16">
        <f>[1]survey!AE$42</f>
        <v>0</v>
      </c>
      <c r="C15" s="20">
        <f>[1]survey!AF$42</f>
        <v>0</v>
      </c>
      <c r="D15" s="20">
        <f>[1]survey!AG$42</f>
        <v>0</v>
      </c>
      <c r="E15" s="38">
        <f t="shared" si="0"/>
        <v>0</v>
      </c>
      <c r="F15" s="38"/>
    </row>
    <row r="18" spans="1:6" x14ac:dyDescent="0.25">
      <c r="A18" s="37" t="s">
        <v>35</v>
      </c>
      <c r="B18" s="37"/>
      <c r="C18" s="37"/>
      <c r="D18" s="37"/>
      <c r="E18" s="37"/>
      <c r="F18" s="37"/>
    </row>
    <row r="19" spans="1:6" x14ac:dyDescent="0.25">
      <c r="A19" s="37"/>
      <c r="B19" s="37"/>
      <c r="C19" s="37"/>
      <c r="D19" s="37"/>
      <c r="E19" s="37"/>
      <c r="F19" s="37"/>
    </row>
    <row r="20" spans="1:6" x14ac:dyDescent="0.25">
      <c r="A20" s="37"/>
      <c r="B20" s="37"/>
      <c r="C20" s="37"/>
      <c r="D20" s="37"/>
      <c r="E20" s="37"/>
      <c r="F20" s="37"/>
    </row>
    <row r="21" spans="1:6" x14ac:dyDescent="0.25">
      <c r="A21" s="37"/>
      <c r="B21" s="37"/>
      <c r="C21" s="37"/>
      <c r="D21" s="37"/>
      <c r="E21" s="37"/>
      <c r="F21" s="37"/>
    </row>
    <row r="22" spans="1:6" x14ac:dyDescent="0.25">
      <c r="A22" s="37"/>
      <c r="B22" s="37"/>
      <c r="C22" s="37"/>
      <c r="D22" s="37"/>
      <c r="E22" s="37"/>
      <c r="F22" s="37"/>
    </row>
    <row r="23" spans="1:6" x14ac:dyDescent="0.25">
      <c r="A23" s="37"/>
      <c r="B23" s="37"/>
      <c r="C23" s="37"/>
      <c r="D23" s="37"/>
      <c r="E23" s="37"/>
      <c r="F23" s="37"/>
    </row>
    <row r="24" spans="1:6" ht="15.75" x14ac:dyDescent="0.25">
      <c r="A24" s="17" t="s">
        <v>10</v>
      </c>
      <c r="B24" s="17" t="s">
        <v>47</v>
      </c>
      <c r="C24" s="18" t="s">
        <v>48</v>
      </c>
      <c r="D24" s="18" t="s">
        <v>49</v>
      </c>
      <c r="E24" s="39" t="s">
        <v>3</v>
      </c>
      <c r="F24" s="40"/>
    </row>
    <row r="25" spans="1:6" x14ac:dyDescent="0.25">
      <c r="A25" s="8" t="s">
        <v>32</v>
      </c>
      <c r="B25" s="20">
        <f>[1]survey!AH36</f>
        <v>207</v>
      </c>
      <c r="C25" s="21">
        <f>[1]survey!AI36</f>
        <v>41</v>
      </c>
      <c r="D25" s="21">
        <f>[1]survey!AJ36</f>
        <v>47</v>
      </c>
      <c r="E25" s="38">
        <f>SUM(B25:D25)</f>
        <v>295</v>
      </c>
      <c r="F25" s="38"/>
    </row>
    <row r="26" spans="1:6" x14ac:dyDescent="0.25">
      <c r="A26" s="8" t="s">
        <v>4</v>
      </c>
      <c r="B26" s="21">
        <f>[1]survey!AH37</f>
        <v>22</v>
      </c>
      <c r="C26" s="21">
        <f>[1]survey!AI37</f>
        <v>6</v>
      </c>
      <c r="D26" s="21">
        <f>[1]survey!AJ37</f>
        <v>14</v>
      </c>
      <c r="E26" s="38">
        <f t="shared" ref="E26:E32" si="1">SUM(B26:D26)</f>
        <v>42</v>
      </c>
      <c r="F26" s="38"/>
    </row>
    <row r="27" spans="1:6" x14ac:dyDescent="0.25">
      <c r="A27" s="8" t="s">
        <v>5</v>
      </c>
      <c r="B27" s="21">
        <f>[1]survey!AH38</f>
        <v>1</v>
      </c>
      <c r="C27" s="21">
        <f>[1]survey!AI38</f>
        <v>0</v>
      </c>
      <c r="D27" s="21">
        <f>[1]survey!AJ38</f>
        <v>4</v>
      </c>
      <c r="E27" s="38">
        <f t="shared" si="1"/>
        <v>5</v>
      </c>
      <c r="F27" s="38"/>
    </row>
    <row r="28" spans="1:6" x14ac:dyDescent="0.25">
      <c r="A28" s="8" t="s">
        <v>6</v>
      </c>
      <c r="B28" s="21">
        <f>[1]survey!AH39</f>
        <v>19</v>
      </c>
      <c r="C28" s="21">
        <f>[1]survey!AI39</f>
        <v>53</v>
      </c>
      <c r="D28" s="21">
        <f>[1]survey!AJ39</f>
        <v>911</v>
      </c>
      <c r="E28" s="38">
        <f t="shared" si="1"/>
        <v>983</v>
      </c>
      <c r="F28" s="38"/>
    </row>
    <row r="29" spans="1:6" x14ac:dyDescent="0.25">
      <c r="A29" s="8" t="s">
        <v>7</v>
      </c>
      <c r="B29" s="21">
        <f>[1]survey!AH40</f>
        <v>0</v>
      </c>
      <c r="C29" s="21">
        <f>[1]survey!AI40</f>
        <v>0</v>
      </c>
      <c r="D29" s="21">
        <f>[1]survey!AJ40</f>
        <v>0</v>
      </c>
      <c r="E29" s="38">
        <f t="shared" si="1"/>
        <v>0</v>
      </c>
      <c r="F29" s="38"/>
    </row>
    <row r="30" spans="1:6" x14ac:dyDescent="0.25">
      <c r="A30" s="8" t="s">
        <v>33</v>
      </c>
      <c r="B30" s="21">
        <f>[1]survey!AH43</f>
        <v>59</v>
      </c>
      <c r="C30" s="21">
        <f>[1]survey!AI43</f>
        <v>359</v>
      </c>
      <c r="D30" s="21">
        <f>[1]survey!AJ43</f>
        <v>268</v>
      </c>
      <c r="E30" s="38">
        <f t="shared" si="1"/>
        <v>686</v>
      </c>
      <c r="F30" s="38"/>
    </row>
    <row r="31" spans="1:6" x14ac:dyDescent="0.25">
      <c r="A31" s="8" t="s">
        <v>8</v>
      </c>
      <c r="B31" s="21">
        <f>[1]survey!AH41</f>
        <v>0</v>
      </c>
      <c r="C31" s="21">
        <f>[1]survey!AI41</f>
        <v>0</v>
      </c>
      <c r="D31" s="21">
        <f>[1]survey!AJ41</f>
        <v>0</v>
      </c>
      <c r="E31" s="38">
        <f t="shared" si="1"/>
        <v>0</v>
      </c>
      <c r="F31" s="38"/>
    </row>
    <row r="32" spans="1:6" x14ac:dyDescent="0.25">
      <c r="A32" s="8" t="s">
        <v>9</v>
      </c>
      <c r="B32" s="21">
        <f>[1]survey!AH42</f>
        <v>3</v>
      </c>
      <c r="C32" s="21">
        <f>[1]survey!AI42</f>
        <v>2</v>
      </c>
      <c r="D32" s="21">
        <f>[1]survey!AJ42</f>
        <v>13</v>
      </c>
      <c r="E32" s="38">
        <f t="shared" si="1"/>
        <v>18</v>
      </c>
      <c r="F32" s="38"/>
    </row>
  </sheetData>
  <mergeCells count="20">
    <mergeCell ref="E11:F11"/>
    <mergeCell ref="A18:F23"/>
    <mergeCell ref="E24:F24"/>
    <mergeCell ref="E25:F25"/>
    <mergeCell ref="E26:F26"/>
    <mergeCell ref="E12:F12"/>
    <mergeCell ref="E13:F13"/>
    <mergeCell ref="E14:F14"/>
    <mergeCell ref="E15:F15"/>
    <mergeCell ref="A1:F6"/>
    <mergeCell ref="E7:F7"/>
    <mergeCell ref="E8:F8"/>
    <mergeCell ref="E9:F9"/>
    <mergeCell ref="E10:F10"/>
    <mergeCell ref="E32:F32"/>
    <mergeCell ref="E27:F27"/>
    <mergeCell ref="E28:F28"/>
    <mergeCell ref="E29:F29"/>
    <mergeCell ref="E30:F30"/>
    <mergeCell ref="E31:F31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workbookViewId="0">
      <selection activeCell="I16" sqref="I16"/>
    </sheetView>
  </sheetViews>
  <sheetFormatPr baseColWidth="10" defaultRowHeight="15" x14ac:dyDescent="0.25"/>
  <cols>
    <col min="1" max="1" width="45.28515625" bestFit="1" customWidth="1"/>
    <col min="2" max="2" width="20.140625" bestFit="1" customWidth="1"/>
    <col min="3" max="3" width="20.5703125" bestFit="1" customWidth="1"/>
    <col min="4" max="4" width="20.140625" bestFit="1" customWidth="1"/>
    <col min="5" max="5" width="20.140625" customWidth="1"/>
    <col min="6" max="6" width="9.85546875" bestFit="1" customWidth="1"/>
    <col min="7" max="7" width="10.28515625" customWidth="1"/>
  </cols>
  <sheetData>
    <row r="1" spans="1:8" x14ac:dyDescent="0.25">
      <c r="A1" s="37" t="s">
        <v>35</v>
      </c>
      <c r="B1" s="37"/>
      <c r="C1" s="37"/>
      <c r="D1" s="37"/>
      <c r="E1" s="37"/>
      <c r="F1" s="37"/>
      <c r="G1" s="37"/>
    </row>
    <row r="2" spans="1:8" x14ac:dyDescent="0.25">
      <c r="A2" s="37"/>
      <c r="B2" s="37"/>
      <c r="C2" s="37"/>
      <c r="D2" s="37"/>
      <c r="E2" s="37"/>
      <c r="F2" s="37"/>
      <c r="G2" s="37"/>
    </row>
    <row r="3" spans="1:8" x14ac:dyDescent="0.25">
      <c r="A3" s="37"/>
      <c r="B3" s="37"/>
      <c r="C3" s="37"/>
      <c r="D3" s="37"/>
      <c r="E3" s="37"/>
      <c r="F3" s="37"/>
      <c r="G3" s="37"/>
    </row>
    <row r="4" spans="1:8" x14ac:dyDescent="0.25">
      <c r="A4" s="37"/>
      <c r="B4" s="37"/>
      <c r="C4" s="37"/>
      <c r="D4" s="37"/>
      <c r="E4" s="37"/>
      <c r="F4" s="37"/>
      <c r="G4" s="37"/>
    </row>
    <row r="5" spans="1:8" x14ac:dyDescent="0.25">
      <c r="A5" s="37"/>
      <c r="B5" s="37"/>
      <c r="C5" s="37"/>
      <c r="D5" s="37"/>
      <c r="E5" s="37"/>
      <c r="F5" s="37"/>
      <c r="G5" s="37"/>
    </row>
    <row r="6" spans="1:8" x14ac:dyDescent="0.25">
      <c r="A6" s="37"/>
      <c r="B6" s="37"/>
      <c r="C6" s="37"/>
      <c r="D6" s="37"/>
      <c r="E6" s="37"/>
      <c r="F6" s="37"/>
      <c r="G6" s="37"/>
      <c r="H6" s="1"/>
    </row>
    <row r="7" spans="1:8" ht="12.6" customHeight="1" x14ac:dyDescent="0.25">
      <c r="A7" s="44" t="s">
        <v>69</v>
      </c>
      <c r="B7" s="45"/>
      <c r="C7" s="45"/>
      <c r="D7" s="45"/>
      <c r="E7" s="45"/>
      <c r="F7" s="45"/>
      <c r="G7" s="45"/>
      <c r="H7" s="46"/>
    </row>
    <row r="8" spans="1:8" x14ac:dyDescent="0.25">
      <c r="A8" s="15" t="s">
        <v>11</v>
      </c>
      <c r="B8" s="41" t="s">
        <v>12</v>
      </c>
      <c r="C8" s="47"/>
      <c r="D8" s="47"/>
      <c r="E8" s="42"/>
      <c r="F8" s="41" t="s">
        <v>13</v>
      </c>
      <c r="G8" s="42"/>
      <c r="H8" s="43" t="s">
        <v>68</v>
      </c>
    </row>
    <row r="9" spans="1:8" x14ac:dyDescent="0.25">
      <c r="A9" s="20"/>
      <c r="B9" s="31" t="s">
        <v>18</v>
      </c>
      <c r="C9" s="20" t="s">
        <v>19</v>
      </c>
      <c r="D9" s="20" t="s">
        <v>34</v>
      </c>
      <c r="E9" s="20" t="s">
        <v>66</v>
      </c>
      <c r="F9" s="31" t="s">
        <v>14</v>
      </c>
      <c r="G9" s="15" t="s">
        <v>15</v>
      </c>
      <c r="H9" s="43"/>
    </row>
    <row r="10" spans="1:8" ht="24" x14ac:dyDescent="0.25">
      <c r="A10" s="20"/>
      <c r="B10" s="20"/>
      <c r="C10" s="20"/>
      <c r="D10" s="20"/>
      <c r="E10" s="20"/>
      <c r="F10" s="32" t="s">
        <v>16</v>
      </c>
      <c r="G10" s="32" t="s">
        <v>16</v>
      </c>
      <c r="H10" s="43"/>
    </row>
    <row r="11" spans="1:8" x14ac:dyDescent="0.25">
      <c r="A11" s="8" t="s">
        <v>32</v>
      </c>
      <c r="B11" s="20">
        <f>[1]survey!$AE$36+[1]survey!$AF$36+[1]survey!$AG$36</f>
        <v>81</v>
      </c>
      <c r="C11" s="20">
        <f>[1]survey!AH$36+[1]survey!AI$36+[1]survey!AJ$36</f>
        <v>295</v>
      </c>
      <c r="D11" s="20" t="e">
        <f>'Data Cruda de Afecciones '!#REF!+'Data Cruda de Afecciones '!#REF!+'Data Cruda de Afecciones '!#REF!</f>
        <v>#REF!</v>
      </c>
      <c r="E11" s="20" t="e">
        <f>'Data Cruda de Afecciones '!#REF!+'Data Cruda de Afecciones '!#REF!+'Data Cruda de Afecciones '!#REF!</f>
        <v>#REF!</v>
      </c>
      <c r="F11" s="33">
        <f>C11-B11</f>
        <v>214</v>
      </c>
      <c r="G11" s="34">
        <f>C11/B11</f>
        <v>3.6419753086419755</v>
      </c>
      <c r="H11" s="8" t="str" cm="1">
        <f t="array" ref="H11">_xlfn.IFS(C11&gt;B11,"AUMENTO",C11&lt;B11,"DISMINUYO",C11=B11,"CONSTANTE")</f>
        <v>AUMENTO</v>
      </c>
    </row>
    <row r="12" spans="1:8" x14ac:dyDescent="0.25">
      <c r="A12" s="8" t="s">
        <v>4</v>
      </c>
      <c r="B12" s="20">
        <f>[1]survey!$AE37+[1]survey!$AF37+[1]survey!$AG37</f>
        <v>24</v>
      </c>
      <c r="C12" s="20">
        <f>[1]survey!$AH37+[1]survey!$AI37+[1]survey!$AJ37</f>
        <v>42</v>
      </c>
      <c r="D12" s="36" t="e">
        <f>'Data Cruda de Afecciones '!#REF!+'Data Cruda de Afecciones '!#REF!+'Data Cruda de Afecciones '!#REF!</f>
        <v>#REF!</v>
      </c>
      <c r="E12" s="36" t="e">
        <f>'Data Cruda de Afecciones '!#REF!+'Data Cruda de Afecciones '!#REF!+'Data Cruda de Afecciones '!#REF!</f>
        <v>#REF!</v>
      </c>
      <c r="F12" s="33">
        <f t="shared" ref="F12:F18" si="0">C12-B12</f>
        <v>18</v>
      </c>
      <c r="G12" s="34">
        <f t="shared" ref="G12" si="1">C12/B12</f>
        <v>1.75</v>
      </c>
      <c r="H12" s="8" t="str" cm="1">
        <f t="array" ref="H12">_xlfn.IFS(C12&gt;B12,"AUMENTO",C12&lt;B12,"DISMINUYO",C12=B12,"CONSTANTE")</f>
        <v>AUMENTO</v>
      </c>
    </row>
    <row r="13" spans="1:8" x14ac:dyDescent="0.25">
      <c r="A13" s="8" t="s">
        <v>5</v>
      </c>
      <c r="B13" s="36">
        <f>[1]survey!$AE38+[1]survey!$AF38+[1]survey!$AG38</f>
        <v>6</v>
      </c>
      <c r="C13" s="36">
        <f>[1]survey!$AH38+[1]survey!$AI38+[1]survey!$AJ38</f>
        <v>5</v>
      </c>
      <c r="D13" s="36" t="e">
        <f>'Data Cruda de Afecciones '!#REF!+'Data Cruda de Afecciones '!#REF!+'Data Cruda de Afecciones '!#REF!</f>
        <v>#REF!</v>
      </c>
      <c r="E13" s="36" t="e">
        <f>'Data Cruda de Afecciones '!#REF!+'Data Cruda de Afecciones '!#REF!+'Data Cruda de Afecciones '!#REF!</f>
        <v>#REF!</v>
      </c>
      <c r="F13" s="33">
        <f t="shared" si="0"/>
        <v>-1</v>
      </c>
      <c r="G13" s="34">
        <f>C13/B13</f>
        <v>0.83333333333333337</v>
      </c>
      <c r="H13" s="8" t="str" cm="1">
        <f t="array" ref="H13">_xlfn.IFS(C13&gt;B13,"AUMENTO",C13&lt;B13,"DISMINUYO",C13=B13,"CONSTANTE")</f>
        <v>DISMINUYO</v>
      </c>
    </row>
    <row r="14" spans="1:8" x14ac:dyDescent="0.25">
      <c r="A14" s="8" t="s">
        <v>6</v>
      </c>
      <c r="B14" s="36">
        <f>[1]survey!$AE39+[1]survey!$AF39+[1]survey!$AG39</f>
        <v>0</v>
      </c>
      <c r="C14" s="36">
        <f>[1]survey!$AH39+[1]survey!$AI39+[1]survey!$AJ39</f>
        <v>983</v>
      </c>
      <c r="D14" s="36" t="e">
        <f>'Data Cruda de Afecciones '!#REF!+'Data Cruda de Afecciones '!#REF!+'Data Cruda de Afecciones '!#REF!</f>
        <v>#REF!</v>
      </c>
      <c r="E14" s="36" t="e">
        <f>'Data Cruda de Afecciones '!#REF!+'Data Cruda de Afecciones '!#REF!+'Data Cruda de Afecciones '!#REF!</f>
        <v>#REF!</v>
      </c>
      <c r="F14" s="33">
        <f t="shared" si="0"/>
        <v>983</v>
      </c>
      <c r="G14" s="34">
        <v>9.83</v>
      </c>
      <c r="H14" s="8" t="str" cm="1">
        <f t="array" ref="H14">_xlfn.IFS(C14&gt;B14,"AUMENTO",C14&lt;B14,"DISMINUYO",C14=B14,"CONSTANTE")</f>
        <v>AUMENTO</v>
      </c>
    </row>
    <row r="15" spans="1:8" x14ac:dyDescent="0.25">
      <c r="A15" s="8" t="s">
        <v>7</v>
      </c>
      <c r="B15" s="36">
        <f>[1]survey!$AE40+[1]survey!$AF40+[1]survey!$AG40</f>
        <v>0</v>
      </c>
      <c r="C15" s="36">
        <f>[1]survey!$AH40+[1]survey!$AI40+[1]survey!$AJ40</f>
        <v>0</v>
      </c>
      <c r="D15" s="36" t="e">
        <f>'Data Cruda de Afecciones '!#REF!+'Data Cruda de Afecciones '!#REF!+'Data Cruda de Afecciones '!#REF!</f>
        <v>#REF!</v>
      </c>
      <c r="E15" s="36" t="e">
        <f>'Data Cruda de Afecciones '!#REF!+'Data Cruda de Afecciones '!#REF!+'Data Cruda de Afecciones '!#REF!</f>
        <v>#REF!</v>
      </c>
      <c r="F15" s="33">
        <f t="shared" si="0"/>
        <v>0</v>
      </c>
      <c r="G15" s="34">
        <v>0</v>
      </c>
      <c r="H15" s="8" t="str" cm="1">
        <f t="array" ref="H15">_xlfn.IFS(C15&gt;B15,"AUMENTO",C15&lt;B15,"DISMINUYO",C15=B15,"CONSTANTE")</f>
        <v>CONSTANTE</v>
      </c>
    </row>
    <row r="16" spans="1:8" x14ac:dyDescent="0.25">
      <c r="A16" s="8" t="s">
        <v>33</v>
      </c>
      <c r="B16" s="36">
        <f>'Data Cruda de Afecciones '!B13+'Data Cruda de Afecciones '!C13+'Data Cruda de Afecciones '!D13</f>
        <v>46</v>
      </c>
      <c r="C16" s="36">
        <f>'Data Cruda de Afecciones '!B30+'Data Cruda de Afecciones '!C30+'Data Cruda de Afecciones '!D30</f>
        <v>686</v>
      </c>
      <c r="D16" s="36" t="e">
        <f>'Data Cruda de Afecciones '!#REF!+'Data Cruda de Afecciones '!#REF!+'Data Cruda de Afecciones '!#REF!</f>
        <v>#REF!</v>
      </c>
      <c r="E16" s="36" t="e">
        <f>'Data Cruda de Afecciones '!#REF!+'Data Cruda de Afecciones '!#REF!+'Data Cruda de Afecciones '!#REF!</f>
        <v>#REF!</v>
      </c>
      <c r="F16" s="33">
        <f t="shared" si="0"/>
        <v>640</v>
      </c>
      <c r="G16" s="34">
        <f>C16/B16</f>
        <v>14.913043478260869</v>
      </c>
      <c r="H16" s="8" t="str" cm="1">
        <f t="array" ref="H16">_xlfn.IFS(C16&gt;B16,"AUMENTO",C16&lt;B16,"DISMINUYO",C16=B16,"CONSTANTE")</f>
        <v>AUMENTO</v>
      </c>
    </row>
    <row r="17" spans="1:8" x14ac:dyDescent="0.25">
      <c r="A17" s="8" t="s">
        <v>8</v>
      </c>
      <c r="B17" s="36">
        <f>'Data Cruda de Afecciones '!B14+'Data Cruda de Afecciones '!C14+'Data Cruda de Afecciones '!D14</f>
        <v>0</v>
      </c>
      <c r="C17" s="36">
        <f>'Data Cruda de Afecciones '!B31+'Data Cruda de Afecciones '!C31+'Data Cruda de Afecciones '!D31</f>
        <v>0</v>
      </c>
      <c r="D17" s="36" t="e">
        <f>'Data Cruda de Afecciones '!#REF!+'Data Cruda de Afecciones '!#REF!+'Data Cruda de Afecciones '!#REF!</f>
        <v>#REF!</v>
      </c>
      <c r="E17" s="36" t="e">
        <f>'Data Cruda de Afecciones '!#REF!+'Data Cruda de Afecciones '!#REF!+'Data Cruda de Afecciones '!#REF!</f>
        <v>#REF!</v>
      </c>
      <c r="F17" s="33">
        <f t="shared" si="0"/>
        <v>0</v>
      </c>
      <c r="G17" s="34">
        <v>0</v>
      </c>
      <c r="H17" s="8" t="str" cm="1">
        <f t="array" ref="H17">_xlfn.IFS(C17&gt;B17,"AUMENTO",C17&lt;B17,"DISMINUYO",C17=B17,"CONSTANTE")</f>
        <v>CONSTANTE</v>
      </c>
    </row>
    <row r="18" spans="1:8" x14ac:dyDescent="0.25">
      <c r="A18" s="8" t="s">
        <v>9</v>
      </c>
      <c r="B18" s="36">
        <f>'Data Cruda de Afecciones '!B15+'Data Cruda de Afecciones '!C15+'Data Cruda de Afecciones '!D15</f>
        <v>0</v>
      </c>
      <c r="C18" s="36">
        <f>'Data Cruda de Afecciones '!B32+'Data Cruda de Afecciones '!C32+'Data Cruda de Afecciones '!D32</f>
        <v>18</v>
      </c>
      <c r="D18" s="36" t="e">
        <f>'Data Cruda de Afecciones '!#REF!+'Data Cruda de Afecciones '!#REF!+'Data Cruda de Afecciones '!#REF!</f>
        <v>#REF!</v>
      </c>
      <c r="E18" s="36" t="e">
        <f>'Data Cruda de Afecciones '!#REF!+'Data Cruda de Afecciones '!#REF!+'Data Cruda de Afecciones '!#REF!</f>
        <v>#REF!</v>
      </c>
      <c r="F18" s="33">
        <f t="shared" si="0"/>
        <v>18</v>
      </c>
      <c r="G18" s="34">
        <v>0.18</v>
      </c>
      <c r="H18" s="8" t="str" cm="1">
        <f t="array" ref="H18">_xlfn.IFS(C18&gt;B18,"AUMENTO",C18&lt;B18,"DISMINUYO",C18=B18,"CONSTANTE")</f>
        <v>AUMENTO</v>
      </c>
    </row>
    <row r="19" spans="1:8" x14ac:dyDescent="0.25">
      <c r="G19" s="2"/>
    </row>
    <row r="20" spans="1:8" x14ac:dyDescent="0.25">
      <c r="G20" s="2"/>
    </row>
    <row r="21" spans="1:8" x14ac:dyDescent="0.25">
      <c r="G21" s="2"/>
    </row>
  </sheetData>
  <mergeCells count="5">
    <mergeCell ref="A1:G6"/>
    <mergeCell ref="F8:G8"/>
    <mergeCell ref="H8:H10"/>
    <mergeCell ref="A7:H7"/>
    <mergeCell ref="B8:E8"/>
  </mergeCells>
  <conditionalFormatting sqref="H11:H18">
    <cfRule type="containsText" dxfId="3" priority="1" operator="containsText" text="DISMINUYO">
      <formula>NOT(ISERROR(SEARCH("DISMINUYO",H11)))</formula>
    </cfRule>
    <cfRule type="containsText" dxfId="2" priority="2" operator="containsText" text="CONSTANTE">
      <formula>NOT(ISERROR(SEARCH("CONSTANTE",H11)))</formula>
    </cfRule>
    <cfRule type="containsText" dxfId="1" priority="3" operator="containsText" text="DISMINUYO">
      <formula>NOT(ISERROR(SEARCH("DISMINUYO",H11)))</formula>
    </cfRule>
    <cfRule type="containsText" dxfId="0" priority="4" operator="containsText" text="AUMENTO">
      <formula>NOT(ISERROR(SEARCH("AUMENTO",H11)))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 Cruda de Hechos</vt:lpstr>
      <vt:lpstr>Data Cruda de Afecciones </vt:lpstr>
      <vt:lpstr>Data de la Variables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CRISTIAN FERNANDA  LIRIANO VALERA</cp:lastModifiedBy>
  <dcterms:created xsi:type="dcterms:W3CDTF">2022-04-27T15:56:57Z</dcterms:created>
  <dcterms:modified xsi:type="dcterms:W3CDTF">2023-10-05T15:58:26Z</dcterms:modified>
</cp:coreProperties>
</file>